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Financijsko izvještavanje\FI 31122025\Konsolidirani\"/>
    </mc:Choice>
  </mc:AlternateContent>
  <xr:revisionPtr revIDLastSave="0" documentId="13_ncr:1_{1D39274C-4099-418B-A5C1-5A505C446A9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s="1"/>
  <c r="H330" i="9"/>
  <c r="G330" i="9"/>
  <c r="E330" i="9" s="1"/>
  <c r="B330" i="9" s="1"/>
  <c r="F330" i="9"/>
  <c r="H329" i="9"/>
  <c r="G329" i="9"/>
  <c r="F329" i="9"/>
  <c r="H328" i="9"/>
  <c r="E328" i="9" s="1"/>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F290" i="9" s="1"/>
  <c r="E290" i="9"/>
  <c r="B290" i="9" s="1"/>
  <c r="M289" i="9"/>
  <c r="L289" i="9"/>
  <c r="F289" i="9" s="1"/>
  <c r="E289" i="9"/>
  <c r="M288" i="9"/>
  <c r="L288" i="9"/>
  <c r="F288" i="9" s="1"/>
  <c r="E288" i="9"/>
  <c r="M287" i="9"/>
  <c r="L287" i="9"/>
  <c r="F287" i="9"/>
  <c r="E287" i="9"/>
  <c r="B287" i="9" s="1"/>
  <c r="M286" i="9"/>
  <c r="L286" i="9"/>
  <c r="F286" i="9"/>
  <c r="E286" i="9"/>
  <c r="M285" i="9"/>
  <c r="L285" i="9"/>
  <c r="E285" i="9"/>
  <c r="M284" i="9"/>
  <c r="L284" i="9"/>
  <c r="F284" i="9" s="1"/>
  <c r="E284" i="9"/>
  <c r="B284" i="9"/>
  <c r="M283" i="9"/>
  <c r="L283" i="9"/>
  <c r="F283" i="9"/>
  <c r="E283" i="9"/>
  <c r="B283" i="9" s="1"/>
  <c r="M282" i="9"/>
  <c r="L282" i="9"/>
  <c r="F282" i="9"/>
  <c r="E282" i="9"/>
  <c r="M281" i="9"/>
  <c r="L281" i="9"/>
  <c r="F281" i="9" s="1"/>
  <c r="E281" i="9"/>
  <c r="B281" i="9"/>
  <c r="M280" i="9"/>
  <c r="F280" i="9" s="1"/>
  <c r="L280" i="9"/>
  <c r="E280" i="9"/>
  <c r="B280" i="9"/>
  <c r="M279" i="9"/>
  <c r="F279" i="9" s="1"/>
  <c r="L279" i="9"/>
  <c r="E279" i="9"/>
  <c r="B279" i="9" s="1"/>
  <c r="M278" i="9"/>
  <c r="L278" i="9"/>
  <c r="F278" i="9" s="1"/>
  <c r="E278" i="9"/>
  <c r="B278" i="9" s="1"/>
  <c r="M277" i="9"/>
  <c r="L277" i="9"/>
  <c r="F277" i="9" s="1"/>
  <c r="B277" i="9" s="1"/>
  <c r="E277" i="9"/>
  <c r="M276" i="9"/>
  <c r="L276" i="9"/>
  <c r="F276" i="9" s="1"/>
  <c r="E276" i="9"/>
  <c r="B276" i="9" s="1"/>
  <c r="M275" i="9"/>
  <c r="L275" i="9"/>
  <c r="F275" i="9"/>
  <c r="E275" i="9"/>
  <c r="B275" i="9" s="1"/>
  <c r="M274" i="9"/>
  <c r="L274" i="9"/>
  <c r="F274" i="9"/>
  <c r="E274" i="9"/>
  <c r="M273" i="9"/>
  <c r="L273" i="9"/>
  <c r="E273" i="9"/>
  <c r="M272" i="9"/>
  <c r="F272" i="9" s="1"/>
  <c r="B272" i="9" s="1"/>
  <c r="L272" i="9"/>
  <c r="E272" i="9"/>
  <c r="M271" i="9"/>
  <c r="L271" i="9"/>
  <c r="F271" i="9"/>
  <c r="E271" i="9"/>
  <c r="B271" i="9" s="1"/>
  <c r="M270" i="9"/>
  <c r="L270" i="9"/>
  <c r="F270" i="9"/>
  <c r="B270" i="9" s="1"/>
  <c r="E270" i="9"/>
  <c r="M269" i="9"/>
  <c r="L269" i="9"/>
  <c r="F269" i="9" s="1"/>
  <c r="E269" i="9"/>
  <c r="B269" i="9"/>
  <c r="M268" i="9"/>
  <c r="L268" i="9"/>
  <c r="F268" i="9"/>
  <c r="E268" i="9"/>
  <c r="B268" i="9"/>
  <c r="M267" i="9"/>
  <c r="L267" i="9"/>
  <c r="F267" i="9" s="1"/>
  <c r="E267" i="9"/>
  <c r="B267" i="9" s="1"/>
  <c r="M266" i="9"/>
  <c r="L266" i="9"/>
  <c r="F266" i="9" s="1"/>
  <c r="B266" i="9" s="1"/>
  <c r="E266" i="9"/>
  <c r="M265" i="9"/>
  <c r="L265" i="9"/>
  <c r="F265" i="9" s="1"/>
  <c r="B265" i="9" s="1"/>
  <c r="E265" i="9"/>
  <c r="M264" i="9"/>
  <c r="L264" i="9"/>
  <c r="F264" i="9" s="1"/>
  <c r="E264" i="9"/>
  <c r="M263" i="9"/>
  <c r="L263" i="9"/>
  <c r="F263" i="9"/>
  <c r="E263" i="9"/>
  <c r="B263" i="9" s="1"/>
  <c r="M262" i="9"/>
  <c r="L262" i="9"/>
  <c r="F262" i="9"/>
  <c r="E262" i="9"/>
  <c r="B262" i="9" s="1"/>
  <c r="M261" i="9"/>
  <c r="L261" i="9"/>
  <c r="F261" i="9" s="1"/>
  <c r="B261" i="9" s="1"/>
  <c r="E261" i="9"/>
  <c r="M260" i="9"/>
  <c r="L260" i="9"/>
  <c r="F260" i="9" s="1"/>
  <c r="E260" i="9"/>
  <c r="B260" i="9"/>
  <c r="M259" i="9"/>
  <c r="L259" i="9"/>
  <c r="F259" i="9"/>
  <c r="E259" i="9"/>
  <c r="B259" i="9" s="1"/>
  <c r="M258" i="9"/>
  <c r="L258" i="9"/>
  <c r="F258" i="9"/>
  <c r="E258" i="9"/>
  <c r="B258" i="9" s="1"/>
  <c r="M257" i="9"/>
  <c r="L257" i="9"/>
  <c r="F257" i="9" s="1"/>
  <c r="E257" i="9"/>
  <c r="B257" i="9"/>
  <c r="M256" i="9"/>
  <c r="L256" i="9"/>
  <c r="F256" i="9"/>
  <c r="E256" i="9"/>
  <c r="B256" i="9"/>
  <c r="M255" i="9"/>
  <c r="L255" i="9"/>
  <c r="F255" i="9"/>
  <c r="E255" i="9"/>
  <c r="B255" i="9" s="1"/>
  <c r="M254" i="9"/>
  <c r="L254" i="9"/>
  <c r="F254" i="9" s="1"/>
  <c r="E254" i="9"/>
  <c r="B254" i="9" s="1"/>
  <c r="M253" i="9"/>
  <c r="L253" i="9"/>
  <c r="F253" i="9" s="1"/>
  <c r="E253" i="9"/>
  <c r="M252" i="9"/>
  <c r="L252" i="9"/>
  <c r="F252" i="9" s="1"/>
  <c r="E252" i="9"/>
  <c r="M251" i="9"/>
  <c r="L251" i="9"/>
  <c r="F251" i="9"/>
  <c r="E251" i="9"/>
  <c r="B251" i="9" s="1"/>
  <c r="M250" i="9"/>
  <c r="L250" i="9"/>
  <c r="F250" i="9"/>
  <c r="E250" i="9"/>
  <c r="M249" i="9"/>
  <c r="L249" i="9"/>
  <c r="F249" i="9" s="1"/>
  <c r="B249" i="9" s="1"/>
  <c r="E249" i="9"/>
  <c r="M248" i="9"/>
  <c r="L248" i="9"/>
  <c r="F248" i="9" s="1"/>
  <c r="E248" i="9"/>
  <c r="B248" i="9"/>
  <c r="M247" i="9"/>
  <c r="L247" i="9"/>
  <c r="F247" i="9"/>
  <c r="B247" i="9" s="1"/>
  <c r="E247" i="9"/>
  <c r="M246" i="9"/>
  <c r="L246" i="9"/>
  <c r="F246" i="9"/>
  <c r="E246" i="9"/>
  <c r="M245" i="9"/>
  <c r="L245" i="9"/>
  <c r="F245" i="9" s="1"/>
  <c r="E245" i="9"/>
  <c r="B245" i="9"/>
  <c r="M244" i="9"/>
  <c r="L244" i="9"/>
  <c r="F244" i="9"/>
  <c r="E244" i="9"/>
  <c r="B244" i="9"/>
  <c r="M243" i="9"/>
  <c r="L243" i="9"/>
  <c r="F243" i="9"/>
  <c r="E243" i="9"/>
  <c r="B243" i="9" s="1"/>
  <c r="M242" i="9"/>
  <c r="L242" i="9"/>
  <c r="F242" i="9" s="1"/>
  <c r="B242" i="9" s="1"/>
  <c r="E242" i="9"/>
  <c r="M241" i="9"/>
  <c r="L241" i="9"/>
  <c r="F241" i="9" s="1"/>
  <c r="B241" i="9" s="1"/>
  <c r="E241" i="9"/>
  <c r="M240" i="9"/>
  <c r="L240" i="9"/>
  <c r="E240" i="9"/>
  <c r="M239" i="9"/>
  <c r="L239" i="9"/>
  <c r="F239" i="9"/>
  <c r="E239" i="9"/>
  <c r="B239" i="9" s="1"/>
  <c r="M238" i="9"/>
  <c r="L238" i="9"/>
  <c r="F238" i="9"/>
  <c r="E238" i="9"/>
  <c r="M237" i="9"/>
  <c r="L237" i="9"/>
  <c r="E237" i="9"/>
  <c r="M236" i="9"/>
  <c r="L236" i="9"/>
  <c r="E236" i="9"/>
  <c r="M235" i="9"/>
  <c r="L235" i="9"/>
  <c r="F235" i="9"/>
  <c r="B235" i="9" s="1"/>
  <c r="E235" i="9"/>
  <c r="M234" i="9"/>
  <c r="L234" i="9"/>
  <c r="F234" i="9"/>
  <c r="E234" i="9"/>
  <c r="M233" i="9"/>
  <c r="L233" i="9"/>
  <c r="F233" i="9" s="1"/>
  <c r="B233" i="9" s="1"/>
  <c r="E233" i="9"/>
  <c r="M232" i="9"/>
  <c r="L232" i="9"/>
  <c r="F232" i="9"/>
  <c r="E232" i="9"/>
  <c r="B232" i="9"/>
  <c r="M231" i="9"/>
  <c r="L231" i="9"/>
  <c r="F231" i="9"/>
  <c r="E231" i="9"/>
  <c r="B231" i="9" s="1"/>
  <c r="M230" i="9"/>
  <c r="L230" i="9"/>
  <c r="F230" i="9" s="1"/>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E173" i="9" s="1"/>
  <c r="B173" i="9" s="1"/>
  <c r="G173" i="9"/>
  <c r="F173" i="9"/>
  <c r="H172" i="9"/>
  <c r="G172" i="9"/>
  <c r="E172" i="9" s="1"/>
  <c r="F172" i="9"/>
  <c r="H171" i="9"/>
  <c r="G171" i="9"/>
  <c r="E171" i="9" s="1"/>
  <c r="F171" i="9"/>
  <c r="H170" i="9"/>
  <c r="G170" i="9"/>
  <c r="E170" i="9" s="1"/>
  <c r="B170" i="9" s="1"/>
  <c r="F170" i="9"/>
  <c r="H169" i="9"/>
  <c r="G169" i="9"/>
  <c r="F169" i="9"/>
  <c r="E169" i="9"/>
  <c r="B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G161" i="9"/>
  <c r="F161" i="9"/>
  <c r="B161" i="9"/>
  <c r="H160" i="9"/>
  <c r="G160" i="9"/>
  <c r="E160" i="9" s="1"/>
  <c r="B160" i="9" s="1"/>
  <c r="F160" i="9"/>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E150" i="9" s="1"/>
  <c r="B150" i="9" s="1"/>
  <c r="G150" i="9"/>
  <c r="F150" i="9"/>
  <c r="H149" i="9"/>
  <c r="E149" i="9" s="1"/>
  <c r="B149" i="9" s="1"/>
  <c r="G149" i="9"/>
  <c r="F149" i="9"/>
  <c r="H148" i="9"/>
  <c r="G148" i="9"/>
  <c r="E148" i="9" s="1"/>
  <c r="F148" i="9"/>
  <c r="H147" i="9"/>
  <c r="G147" i="9"/>
  <c r="E147" i="9" s="1"/>
  <c r="F147" i="9"/>
  <c r="H146" i="9"/>
  <c r="G146" i="9"/>
  <c r="E146" i="9" s="1"/>
  <c r="B146" i="9" s="1"/>
  <c r="F146" i="9"/>
  <c r="H145" i="9"/>
  <c r="G145" i="9"/>
  <c r="F145" i="9"/>
  <c r="E145" i="9"/>
  <c r="B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F139" i="9"/>
  <c r="B139" i="9" s="1"/>
  <c r="E139" i="9"/>
  <c r="H138" i="9"/>
  <c r="E138" i="9" s="1"/>
  <c r="B138" i="9" s="1"/>
  <c r="G138" i="9"/>
  <c r="F138" i="9"/>
  <c r="H137" i="9"/>
  <c r="E137" i="9" s="1"/>
  <c r="B137" i="9" s="1"/>
  <c r="G137" i="9"/>
  <c r="F137" i="9"/>
  <c r="H136" i="9"/>
  <c r="G136" i="9"/>
  <c r="E136" i="9" s="1"/>
  <c r="B136" i="9" s="1"/>
  <c r="F136" i="9"/>
  <c r="H135" i="9"/>
  <c r="G135" i="9"/>
  <c r="E135" i="9" s="1"/>
  <c r="F135" i="9"/>
  <c r="H134" i="9"/>
  <c r="G134" i="9"/>
  <c r="E134" i="9" s="1"/>
  <c r="F134" i="9"/>
  <c r="B134" i="9"/>
  <c r="H133" i="9"/>
  <c r="G133" i="9"/>
  <c r="F133" i="9"/>
  <c r="E133" i="9"/>
  <c r="B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F127" i="9"/>
  <c r="E127" i="9"/>
  <c r="B127" i="9" s="1"/>
  <c r="H126" i="9"/>
  <c r="E126" i="9" s="1"/>
  <c r="B126" i="9" s="1"/>
  <c r="G126" i="9"/>
  <c r="F126" i="9"/>
  <c r="H125" i="9"/>
  <c r="E125" i="9" s="1"/>
  <c r="G125" i="9"/>
  <c r="F125" i="9"/>
  <c r="B125" i="9"/>
  <c r="H124" i="9"/>
  <c r="G124" i="9"/>
  <c r="E124" i="9" s="1"/>
  <c r="F124" i="9"/>
  <c r="H123" i="9"/>
  <c r="G123" i="9"/>
  <c r="E123" i="9" s="1"/>
  <c r="B123" i="9" s="1"/>
  <c r="F123" i="9"/>
  <c r="H122" i="9"/>
  <c r="G122" i="9"/>
  <c r="E122" i="9" s="1"/>
  <c r="F122" i="9"/>
  <c r="B122" i="9"/>
  <c r="H121" i="9"/>
  <c r="G121" i="9"/>
  <c r="F121" i="9"/>
  <c r="E121" i="9"/>
  <c r="B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H114" i="9"/>
  <c r="E114" i="9" s="1"/>
  <c r="B114" i="9" s="1"/>
  <c r="G114" i="9"/>
  <c r="F114" i="9"/>
  <c r="H113" i="9"/>
  <c r="E113" i="9" s="1"/>
  <c r="B113" i="9" s="1"/>
  <c r="G113" i="9"/>
  <c r="F113" i="9"/>
  <c r="H112" i="9"/>
  <c r="G112" i="9"/>
  <c r="F112" i="9"/>
  <c r="E112" i="9"/>
  <c r="B112" i="9" s="1"/>
  <c r="H111" i="9"/>
  <c r="G111" i="9"/>
  <c r="E111" i="9" s="1"/>
  <c r="F111" i="9"/>
  <c r="H110" i="9"/>
  <c r="G110" i="9"/>
  <c r="E110" i="9" s="1"/>
  <c r="B110" i="9" s="1"/>
  <c r="F110" i="9"/>
  <c r="H109" i="9"/>
  <c r="G109" i="9"/>
  <c r="F109" i="9"/>
  <c r="E109" i="9"/>
  <c r="B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G101" i="9"/>
  <c r="F101" i="9"/>
  <c r="H100" i="9"/>
  <c r="G100" i="9"/>
  <c r="F100" i="9"/>
  <c r="E100" i="9"/>
  <c r="B100" i="9" s="1"/>
  <c r="H99" i="9"/>
  <c r="G99" i="9"/>
  <c r="E99" i="9" s="1"/>
  <c r="F99" i="9"/>
  <c r="H98" i="9"/>
  <c r="G98" i="9"/>
  <c r="E98" i="9" s="1"/>
  <c r="F98" i="9"/>
  <c r="B98" i="9"/>
  <c r="H97" i="9"/>
  <c r="G97" i="9"/>
  <c r="F97" i="9"/>
  <c r="E97" i="9"/>
  <c r="B97" i="9"/>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F91" i="9"/>
  <c r="E91" i="9"/>
  <c r="B91" i="9" s="1"/>
  <c r="H90" i="9"/>
  <c r="G90" i="9"/>
  <c r="F90" i="9"/>
  <c r="H89" i="9"/>
  <c r="G89" i="9"/>
  <c r="E89" i="9" s="1"/>
  <c r="F89" i="9"/>
  <c r="B89" i="9"/>
  <c r="H88" i="9"/>
  <c r="G88" i="9"/>
  <c r="E88" i="9" s="1"/>
  <c r="B88" i="9" s="1"/>
  <c r="F88" i="9"/>
  <c r="H87" i="9"/>
  <c r="G87" i="9"/>
  <c r="E87" i="9" s="1"/>
  <c r="B87" i="9" s="1"/>
  <c r="F87" i="9"/>
  <c r="H86" i="9"/>
  <c r="G86" i="9"/>
  <c r="E86" i="9" s="1"/>
  <c r="F86" i="9"/>
  <c r="B86" i="9"/>
  <c r="H85" i="9"/>
  <c r="G85" i="9"/>
  <c r="F85" i="9"/>
  <c r="E85" i="9"/>
  <c r="B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F79" i="9"/>
  <c r="E79" i="9"/>
  <c r="H78" i="9"/>
  <c r="G78" i="9"/>
  <c r="E78" i="9" s="1"/>
  <c r="B78" i="9" s="1"/>
  <c r="F78" i="9"/>
  <c r="H77" i="9"/>
  <c r="G77" i="9"/>
  <c r="F77" i="9"/>
  <c r="H76" i="9"/>
  <c r="G76" i="9"/>
  <c r="F76" i="9"/>
  <c r="E76" i="9"/>
  <c r="B76" i="9" s="1"/>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F67" i="9"/>
  <c r="E67" i="9"/>
  <c r="B67" i="9" s="1"/>
  <c r="H66" i="9"/>
  <c r="G66" i="9"/>
  <c r="E66" i="9" s="1"/>
  <c r="B66" i="9" s="1"/>
  <c r="F66" i="9"/>
  <c r="H65" i="9"/>
  <c r="G65" i="9"/>
  <c r="F65" i="9"/>
  <c r="H64" i="9"/>
  <c r="G64" i="9"/>
  <c r="E64" i="9" s="1"/>
  <c r="B64" i="9" s="1"/>
  <c r="F64" i="9"/>
  <c r="H63" i="9"/>
  <c r="G63" i="9"/>
  <c r="E63" i="9" s="1"/>
  <c r="F63" i="9"/>
  <c r="H62" i="9"/>
  <c r="G62" i="9"/>
  <c r="E62" i="9" s="1"/>
  <c r="F62" i="9"/>
  <c r="B62" i="9"/>
  <c r="H61" i="9"/>
  <c r="G61" i="9"/>
  <c r="F61" i="9"/>
  <c r="E61" i="9"/>
  <c r="B61" i="9"/>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E55" i="9" s="1"/>
  <c r="B55" i="9" s="1"/>
  <c r="G55" i="9"/>
  <c r="F55" i="9"/>
  <c r="H54" i="9"/>
  <c r="G54" i="9"/>
  <c r="F54" i="9"/>
  <c r="H53" i="9"/>
  <c r="G53" i="9"/>
  <c r="E53" i="9" s="1"/>
  <c r="B53" i="9" s="1"/>
  <c r="F53" i="9"/>
  <c r="H52" i="9"/>
  <c r="G52" i="9"/>
  <c r="F52" i="9"/>
  <c r="E52" i="9"/>
  <c r="H51" i="9"/>
  <c r="G51" i="9"/>
  <c r="E51" i="9" s="1"/>
  <c r="B51" i="9" s="1"/>
  <c r="F51" i="9"/>
  <c r="H50" i="9"/>
  <c r="G50" i="9"/>
  <c r="E50" i="9" s="1"/>
  <c r="B50" i="9" s="1"/>
  <c r="F50" i="9"/>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G44" i="9"/>
  <c r="F44" i="9"/>
  <c r="E44" i="9"/>
  <c r="B44" i="9" s="1"/>
  <c r="H43" i="9"/>
  <c r="G43" i="9"/>
  <c r="F43" i="9"/>
  <c r="B43" i="9" s="1"/>
  <c r="E43" i="9"/>
  <c r="H42" i="9"/>
  <c r="E42" i="9" s="1"/>
  <c r="B42" i="9" s="1"/>
  <c r="G42" i="9"/>
  <c r="F42" i="9"/>
  <c r="H41" i="9"/>
  <c r="E41" i="9" s="1"/>
  <c r="G41" i="9"/>
  <c r="F41" i="9"/>
  <c r="B41" i="9"/>
  <c r="H40" i="9"/>
  <c r="G40" i="9"/>
  <c r="E40" i="9" s="1"/>
  <c r="F40" i="9"/>
  <c r="H39" i="9"/>
  <c r="G39" i="9"/>
  <c r="E39" i="9" s="1"/>
  <c r="F39" i="9"/>
  <c r="H38" i="9"/>
  <c r="G38" i="9"/>
  <c r="E38" i="9" s="1"/>
  <c r="B38" i="9" s="1"/>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E31" i="9" s="1"/>
  <c r="F31" i="9"/>
  <c r="H30" i="9"/>
  <c r="G30" i="9"/>
  <c r="E30" i="9" s="1"/>
  <c r="B30" i="9" s="1"/>
  <c r="F30" i="9"/>
  <c r="H29" i="9"/>
  <c r="G29" i="9"/>
  <c r="E29" i="9" s="1"/>
  <c r="B29" i="9" s="1"/>
  <c r="F29" i="9"/>
  <c r="H28" i="9"/>
  <c r="G28" i="9"/>
  <c r="F28" i="9"/>
  <c r="E28" i="9"/>
  <c r="B28" i="9" s="1"/>
  <c r="H27" i="9"/>
  <c r="G27" i="9"/>
  <c r="E27" i="9" s="1"/>
  <c r="F27" i="9"/>
  <c r="H26" i="9"/>
  <c r="G26" i="9"/>
  <c r="E26" i="9" s="1"/>
  <c r="B26" i="9" s="1"/>
  <c r="F26" i="9"/>
  <c r="H25" i="9"/>
  <c r="E25" i="9" s="1"/>
  <c r="B25" i="9" s="1"/>
  <c r="G25" i="9"/>
  <c r="F25" i="9"/>
  <c r="F24" i="9"/>
  <c r="F4" i="9"/>
  <c r="O3" i="9"/>
  <c r="G175" i="9" s="1"/>
  <c r="E175" i="9" s="1"/>
  <c r="B175" i="9" s="1"/>
  <c r="I3" i="9"/>
  <c r="H310" i="9" s="1"/>
  <c r="H3" i="9"/>
  <c r="G3" i="9"/>
  <c r="D104" i="8"/>
  <c r="C1681" i="1" s="1"/>
  <c r="H1681" i="1" s="1"/>
  <c r="D97" i="8"/>
  <c r="D92" i="8"/>
  <c r="D87" i="8"/>
  <c r="D82" i="8"/>
  <c r="D77" i="8"/>
  <c r="D72" i="8"/>
  <c r="D67" i="8"/>
  <c r="D62" i="8"/>
  <c r="D57" i="8"/>
  <c r="D52" i="8"/>
  <c r="D46" i="8"/>
  <c r="D37" i="8"/>
  <c r="D27" i="8"/>
  <c r="D25" i="8" s="1"/>
  <c r="C1602" i="1" s="1"/>
  <c r="D18" i="8"/>
  <c r="D8" i="8"/>
  <c r="D6" i="8" s="1"/>
  <c r="C1583"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E119" i="5"/>
  <c r="F119" i="5"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C1087" i="1" s="1"/>
  <c r="F81" i="5"/>
  <c r="F80" i="5"/>
  <c r="F79" i="5"/>
  <c r="F78" i="5"/>
  <c r="F77" i="5"/>
  <c r="F76" i="5"/>
  <c r="E76" i="5"/>
  <c r="D76" i="5"/>
  <c r="F75" i="5"/>
  <c r="F74" i="5"/>
  <c r="F73" i="5"/>
  <c r="F72" i="5"/>
  <c r="E71" i="5"/>
  <c r="E70" i="5" s="1"/>
  <c r="D71" i="5"/>
  <c r="D70" i="5" s="1"/>
  <c r="C1075" i="1"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E529" i="4"/>
  <c r="D529" i="4"/>
  <c r="F529" i="4" s="1"/>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F470"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E427" i="4"/>
  <c r="D422" i="1" s="1"/>
  <c r="D427" i="4"/>
  <c r="D648" i="4" s="1"/>
  <c r="F648" i="4" s="1"/>
  <c r="E426" i="4"/>
  <c r="D421" i="1" s="1"/>
  <c r="D426" i="4"/>
  <c r="D647" i="4" s="1"/>
  <c r="F421" i="4"/>
  <c r="F420" i="4"/>
  <c r="F419" i="4"/>
  <c r="F416" i="4"/>
  <c r="F415" i="4"/>
  <c r="F414" i="4"/>
  <c r="F413" i="4"/>
  <c r="E412" i="4"/>
  <c r="D412" i="4"/>
  <c r="F411" i="4"/>
  <c r="F410" i="4"/>
  <c r="E410" i="4"/>
  <c r="D410" i="4"/>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D373" i="4" s="1"/>
  <c r="C368" i="1" s="1"/>
  <c r="F378" i="4"/>
  <c r="F377" i="4"/>
  <c r="F376" i="4"/>
  <c r="F375" i="4"/>
  <c r="E374" i="4"/>
  <c r="D369" i="1" s="1"/>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6" i="4"/>
  <c r="F325" i="4"/>
  <c r="F324" i="4"/>
  <c r="F323" i="4"/>
  <c r="E322" i="4"/>
  <c r="D322" i="4"/>
  <c r="F320" i="4"/>
  <c r="F319" i="4"/>
  <c r="F318" i="4"/>
  <c r="F317" i="4"/>
  <c r="F316" i="4"/>
  <c r="F315" i="4"/>
  <c r="E314" i="4"/>
  <c r="D314" i="4"/>
  <c r="D309"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0" i="1" s="1"/>
  <c r="D274" i="4"/>
  <c r="F274" i="4" s="1"/>
  <c r="E273" i="4"/>
  <c r="D269" i="1" s="1"/>
  <c r="F272" i="4"/>
  <c r="F271" i="4"/>
  <c r="F270" i="4"/>
  <c r="E269" i="4"/>
  <c r="D269" i="4"/>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E208" i="4"/>
  <c r="F208" i="4" s="1"/>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F140" i="4" s="1"/>
  <c r="D141" i="4"/>
  <c r="D140" i="4" s="1"/>
  <c r="F139" i="4"/>
  <c r="F138" i="4"/>
  <c r="F137" i="4"/>
  <c r="F136" i="4"/>
  <c r="E135" i="4"/>
  <c r="D135" i="4"/>
  <c r="F135" i="4" s="1"/>
  <c r="E134" i="4"/>
  <c r="D134" i="4"/>
  <c r="F134" i="4" s="1"/>
  <c r="F133" i="4"/>
  <c r="F132" i="4"/>
  <c r="F131" i="4"/>
  <c r="F130" i="4"/>
  <c r="E129" i="4"/>
  <c r="D129" i="4"/>
  <c r="F129" i="4" s="1"/>
  <c r="F128" i="4"/>
  <c r="F127" i="4"/>
  <c r="E126" i="4"/>
  <c r="D126" i="4"/>
  <c r="E125" i="4"/>
  <c r="F124" i="4"/>
  <c r="F123" i="4"/>
  <c r="F122" i="4"/>
  <c r="F121"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4" i="1"/>
  <c r="G1684" i="1"/>
  <c r="C1684" i="1"/>
  <c r="C1683" i="1"/>
  <c r="G1683" i="1" s="1"/>
  <c r="C1682" i="1"/>
  <c r="H1680" i="1"/>
  <c r="G1680" i="1"/>
  <c r="C1680" i="1"/>
  <c r="H1679" i="1"/>
  <c r="C1679" i="1"/>
  <c r="G1679" i="1" s="1"/>
  <c r="C1678" i="1"/>
  <c r="C1677" i="1"/>
  <c r="H1676" i="1"/>
  <c r="G1676" i="1"/>
  <c r="C1676" i="1"/>
  <c r="H1675" i="1"/>
  <c r="C1675" i="1"/>
  <c r="G1675" i="1" s="1"/>
  <c r="C1674" i="1"/>
  <c r="C1673" i="1"/>
  <c r="H1672" i="1"/>
  <c r="G1672" i="1"/>
  <c r="C1672" i="1"/>
  <c r="H1671" i="1"/>
  <c r="C1671" i="1"/>
  <c r="G1671" i="1" s="1"/>
  <c r="C1670" i="1"/>
  <c r="C1669" i="1"/>
  <c r="H1668" i="1"/>
  <c r="G1668" i="1"/>
  <c r="C1668" i="1"/>
  <c r="H1667" i="1"/>
  <c r="C1667" i="1"/>
  <c r="G1667" i="1" s="1"/>
  <c r="C1666" i="1"/>
  <c r="C1665" i="1"/>
  <c r="H1665" i="1" s="1"/>
  <c r="H1664" i="1"/>
  <c r="G1664" i="1"/>
  <c r="C1664" i="1"/>
  <c r="H1663" i="1"/>
  <c r="C1663" i="1"/>
  <c r="G1663" i="1" s="1"/>
  <c r="C1662" i="1"/>
  <c r="C1661" i="1"/>
  <c r="H1660" i="1"/>
  <c r="G1660" i="1"/>
  <c r="C1660" i="1"/>
  <c r="H1659" i="1"/>
  <c r="C1659" i="1"/>
  <c r="G1659" i="1" s="1"/>
  <c r="C1658" i="1"/>
  <c r="C1657" i="1"/>
  <c r="H1656" i="1"/>
  <c r="G1656" i="1"/>
  <c r="C1656" i="1"/>
  <c r="H1655" i="1"/>
  <c r="C1655" i="1"/>
  <c r="G1655" i="1" s="1"/>
  <c r="C1654" i="1"/>
  <c r="C1653" i="1"/>
  <c r="H1652" i="1"/>
  <c r="G1652" i="1"/>
  <c r="C1652" i="1"/>
  <c r="H1651" i="1"/>
  <c r="C1651" i="1"/>
  <c r="G1651" i="1" s="1"/>
  <c r="C1650" i="1"/>
  <c r="C1649" i="1"/>
  <c r="H1649" i="1" s="1"/>
  <c r="H1648" i="1"/>
  <c r="G1648" i="1"/>
  <c r="C1648" i="1"/>
  <c r="H1647" i="1"/>
  <c r="C1647" i="1"/>
  <c r="G1647" i="1" s="1"/>
  <c r="C1646" i="1"/>
  <c r="C1645" i="1"/>
  <c r="H1644" i="1"/>
  <c r="G1644" i="1"/>
  <c r="C1644" i="1"/>
  <c r="H1643" i="1"/>
  <c r="C1643" i="1"/>
  <c r="G1643" i="1" s="1"/>
  <c r="C1642" i="1"/>
  <c r="C1641" i="1"/>
  <c r="H1640" i="1"/>
  <c r="G1640" i="1"/>
  <c r="C1640" i="1"/>
  <c r="H1639" i="1"/>
  <c r="C1639" i="1"/>
  <c r="G1639" i="1" s="1"/>
  <c r="C1638" i="1"/>
  <c r="C1637" i="1"/>
  <c r="H1636" i="1"/>
  <c r="G1636" i="1"/>
  <c r="C1636" i="1"/>
  <c r="H1635" i="1"/>
  <c r="C1635" i="1"/>
  <c r="G1635" i="1" s="1"/>
  <c r="C1634" i="1"/>
  <c r="C1633" i="1"/>
  <c r="H1633" i="1" s="1"/>
  <c r="H1632" i="1"/>
  <c r="G1632" i="1"/>
  <c r="C1632" i="1"/>
  <c r="H1631" i="1"/>
  <c r="C1631" i="1"/>
  <c r="G1631" i="1" s="1"/>
  <c r="C1630" i="1"/>
  <c r="C1629" i="1"/>
  <c r="H1627" i="1"/>
  <c r="C1627" i="1"/>
  <c r="G1627" i="1" s="1"/>
  <c r="C1626" i="1"/>
  <c r="H1625" i="1"/>
  <c r="G1625" i="1"/>
  <c r="C1625" i="1"/>
  <c r="H1624" i="1"/>
  <c r="G1624" i="1"/>
  <c r="C1624" i="1"/>
  <c r="H1623" i="1"/>
  <c r="C1623" i="1"/>
  <c r="G1623" i="1" s="1"/>
  <c r="H1620" i="1"/>
  <c r="G1620" i="1"/>
  <c r="C1620" i="1"/>
  <c r="H1619" i="1"/>
  <c r="C1619" i="1"/>
  <c r="G1619" i="1" s="1"/>
  <c r="C1618" i="1"/>
  <c r="H1617" i="1"/>
  <c r="G1617" i="1"/>
  <c r="C1617" i="1"/>
  <c r="H1616" i="1"/>
  <c r="G1616" i="1"/>
  <c r="C1616" i="1"/>
  <c r="H1615" i="1"/>
  <c r="C1615" i="1"/>
  <c r="G1615" i="1" s="1"/>
  <c r="C1614" i="1"/>
  <c r="G1613" i="1"/>
  <c r="C1613" i="1"/>
  <c r="H1613" i="1" s="1"/>
  <c r="C1612" i="1"/>
  <c r="H1612" i="1" s="1"/>
  <c r="H1611" i="1"/>
  <c r="C1611" i="1"/>
  <c r="G1611" i="1" s="1"/>
  <c r="C1610" i="1"/>
  <c r="H1609" i="1"/>
  <c r="G1609" i="1"/>
  <c r="C1609" i="1"/>
  <c r="H1608" i="1"/>
  <c r="G1608" i="1"/>
  <c r="C1608" i="1"/>
  <c r="C1607" i="1"/>
  <c r="G1607" i="1" s="1"/>
  <c r="C1606" i="1"/>
  <c r="G1605" i="1"/>
  <c r="C1605" i="1"/>
  <c r="H1605" i="1" s="1"/>
  <c r="C1603" i="1"/>
  <c r="G1603" i="1" s="1"/>
  <c r="H1601" i="1"/>
  <c r="G1601" i="1"/>
  <c r="C1601" i="1"/>
  <c r="H1600" i="1"/>
  <c r="G1600" i="1"/>
  <c r="C1600" i="1"/>
  <c r="C1599" i="1"/>
  <c r="C1598" i="1"/>
  <c r="G1597" i="1"/>
  <c r="C1597" i="1"/>
  <c r="H1597" i="1" s="1"/>
  <c r="H1596" i="1"/>
  <c r="G1596" i="1"/>
  <c r="C1596" i="1"/>
  <c r="C1595" i="1"/>
  <c r="G1595" i="1" s="1"/>
  <c r="C1594" i="1"/>
  <c r="C1593" i="1"/>
  <c r="H1593" i="1" s="1"/>
  <c r="H1592" i="1"/>
  <c r="G1592" i="1"/>
  <c r="C1592" i="1"/>
  <c r="C1591" i="1"/>
  <c r="C1590" i="1"/>
  <c r="G1589" i="1"/>
  <c r="C1589" i="1"/>
  <c r="H1589" i="1" s="1"/>
  <c r="C1588" i="1"/>
  <c r="H1588" i="1" s="1"/>
  <c r="C1587" i="1"/>
  <c r="C1586" i="1"/>
  <c r="C1585" i="1"/>
  <c r="H1585" i="1" s="1"/>
  <c r="H1584" i="1"/>
  <c r="C1584" i="1"/>
  <c r="G1584" i="1" s="1"/>
  <c r="C1582" i="1"/>
  <c r="J1581" i="1"/>
  <c r="I1581" i="1"/>
  <c r="H1581" i="1"/>
  <c r="G1581" i="1"/>
  <c r="D1581" i="1"/>
  <c r="C1581" i="1"/>
  <c r="D1580" i="1"/>
  <c r="C1580" i="1"/>
  <c r="G1580" i="1" s="1"/>
  <c r="J1579" i="1"/>
  <c r="H1579" i="1"/>
  <c r="G1579" i="1"/>
  <c r="I1579" i="1" s="1"/>
  <c r="D1579" i="1"/>
  <c r="C1579" i="1"/>
  <c r="J1578" i="1"/>
  <c r="D1578" i="1"/>
  <c r="C1578" i="1"/>
  <c r="G1578" i="1" s="1"/>
  <c r="D1577" i="1"/>
  <c r="C1577" i="1"/>
  <c r="D1576" i="1"/>
  <c r="C1576" i="1"/>
  <c r="H1575" i="1"/>
  <c r="D1575" i="1"/>
  <c r="C1575" i="1"/>
  <c r="J1575" i="1" s="1"/>
  <c r="D1574" i="1"/>
  <c r="C1574" i="1"/>
  <c r="G1573" i="1"/>
  <c r="I1573" i="1" s="1"/>
  <c r="D1573" i="1"/>
  <c r="H1573" i="1" s="1"/>
  <c r="C1573" i="1"/>
  <c r="D1572" i="1"/>
  <c r="C1572" i="1"/>
  <c r="C1571" i="1"/>
  <c r="J1570" i="1"/>
  <c r="H1570" i="1"/>
  <c r="I1570" i="1" s="1"/>
  <c r="G1570" i="1"/>
  <c r="D1570" i="1"/>
  <c r="C1570" i="1"/>
  <c r="J1569" i="1"/>
  <c r="H1569" i="1"/>
  <c r="D1569" i="1"/>
  <c r="C1569" i="1"/>
  <c r="G1569" i="1" s="1"/>
  <c r="J1568" i="1"/>
  <c r="H1568" i="1"/>
  <c r="G1568" i="1"/>
  <c r="I1568" i="1" s="1"/>
  <c r="D1568" i="1"/>
  <c r="C1568" i="1"/>
  <c r="J1567" i="1"/>
  <c r="H1567" i="1"/>
  <c r="D1567" i="1"/>
  <c r="C1567" i="1"/>
  <c r="G1567" i="1" s="1"/>
  <c r="J1566" i="1"/>
  <c r="H1566" i="1"/>
  <c r="G1566" i="1"/>
  <c r="I1566" i="1" s="1"/>
  <c r="D1566" i="1"/>
  <c r="C1566" i="1"/>
  <c r="D1565" i="1"/>
  <c r="C1565" i="1"/>
  <c r="J1564" i="1"/>
  <c r="H1564" i="1"/>
  <c r="I1564" i="1" s="1"/>
  <c r="G1564" i="1"/>
  <c r="D1564" i="1"/>
  <c r="C1564" i="1"/>
  <c r="D1563" i="1"/>
  <c r="C1563" i="1"/>
  <c r="G1562" i="1"/>
  <c r="D1562" i="1"/>
  <c r="H1562" i="1" s="1"/>
  <c r="C1562" i="1"/>
  <c r="J1561" i="1"/>
  <c r="D1561" i="1"/>
  <c r="C1561" i="1"/>
  <c r="H1561" i="1" s="1"/>
  <c r="J1560" i="1"/>
  <c r="G1560" i="1"/>
  <c r="D1560" i="1"/>
  <c r="C1560" i="1"/>
  <c r="H1560" i="1" s="1"/>
  <c r="J1559" i="1"/>
  <c r="D1559" i="1"/>
  <c r="C1559" i="1"/>
  <c r="H1559" i="1" s="1"/>
  <c r="J1558" i="1"/>
  <c r="D1558" i="1"/>
  <c r="C1558" i="1"/>
  <c r="G1558" i="1" s="1"/>
  <c r="D1557" i="1"/>
  <c r="C1557" i="1"/>
  <c r="H1557" i="1" s="1"/>
  <c r="D1556" i="1"/>
  <c r="D1555" i="1"/>
  <c r="D1554" i="1"/>
  <c r="C1554" i="1"/>
  <c r="D1553" i="1"/>
  <c r="C1553" i="1"/>
  <c r="D1552" i="1"/>
  <c r="C1552" i="1"/>
  <c r="J1552" i="1" s="1"/>
  <c r="D1551" i="1"/>
  <c r="C1551" i="1"/>
  <c r="D1550" i="1"/>
  <c r="C1550" i="1"/>
  <c r="D1549" i="1"/>
  <c r="C1549" i="1"/>
  <c r="D1548" i="1"/>
  <c r="C1548" i="1"/>
  <c r="D1547" i="1"/>
  <c r="C1547" i="1"/>
  <c r="D1546" i="1"/>
  <c r="C1546" i="1"/>
  <c r="D1545" i="1"/>
  <c r="C1545" i="1"/>
  <c r="D1544" i="1"/>
  <c r="C1544" i="1"/>
  <c r="H1543" i="1"/>
  <c r="D1543" i="1"/>
  <c r="C1543" i="1"/>
  <c r="D1542" i="1"/>
  <c r="C1542" i="1"/>
  <c r="H1541" i="1"/>
  <c r="D1541" i="1"/>
  <c r="C1541" i="1"/>
  <c r="D1540" i="1"/>
  <c r="C1540" i="1"/>
  <c r="H1540" i="1" s="1"/>
  <c r="H1539" i="1"/>
  <c r="G1539" i="1"/>
  <c r="D1539" i="1"/>
  <c r="C1539" i="1"/>
  <c r="H1536" i="1"/>
  <c r="G1536" i="1"/>
  <c r="D1536" i="1"/>
  <c r="C1536" i="1"/>
  <c r="H1535" i="1"/>
  <c r="D1535" i="1"/>
  <c r="C1535" i="1"/>
  <c r="G1535" i="1" s="1"/>
  <c r="D1534" i="1"/>
  <c r="C1534" i="1"/>
  <c r="H1534" i="1" s="1"/>
  <c r="H1533" i="1"/>
  <c r="G1533" i="1"/>
  <c r="D1533" i="1"/>
  <c r="C1533" i="1"/>
  <c r="H1532" i="1"/>
  <c r="D1532" i="1"/>
  <c r="C1532" i="1"/>
  <c r="G1532" i="1" s="1"/>
  <c r="D1531" i="1"/>
  <c r="C1531" i="1"/>
  <c r="H1531" i="1" s="1"/>
  <c r="H1530" i="1"/>
  <c r="G1530" i="1"/>
  <c r="D1530" i="1"/>
  <c r="C1530" i="1"/>
  <c r="H1529" i="1"/>
  <c r="D1529" i="1"/>
  <c r="C1529" i="1"/>
  <c r="G1529" i="1" s="1"/>
  <c r="D1528" i="1"/>
  <c r="C1528" i="1"/>
  <c r="H1528" i="1" s="1"/>
  <c r="H1527" i="1"/>
  <c r="G1527" i="1"/>
  <c r="D1527" i="1"/>
  <c r="C1527" i="1"/>
  <c r="H1526" i="1"/>
  <c r="D1526" i="1"/>
  <c r="C1526" i="1"/>
  <c r="G1526" i="1" s="1"/>
  <c r="D1525" i="1"/>
  <c r="H1524" i="1"/>
  <c r="G1524" i="1"/>
  <c r="D1524" i="1"/>
  <c r="C1524" i="1"/>
  <c r="D1523" i="1"/>
  <c r="C1523" i="1"/>
  <c r="G1523" i="1" s="1"/>
  <c r="D1522" i="1"/>
  <c r="C1522" i="1"/>
  <c r="H1522" i="1" s="1"/>
  <c r="H1521" i="1"/>
  <c r="G1521" i="1"/>
  <c r="D1521" i="1"/>
  <c r="C1521" i="1"/>
  <c r="H1520" i="1"/>
  <c r="D1520" i="1"/>
  <c r="C1520" i="1"/>
  <c r="G1520" i="1" s="1"/>
  <c r="D1519" i="1"/>
  <c r="C1519" i="1"/>
  <c r="H1519" i="1" s="1"/>
  <c r="H1518" i="1"/>
  <c r="G1518" i="1"/>
  <c r="D1518" i="1"/>
  <c r="C1518" i="1"/>
  <c r="D1517" i="1"/>
  <c r="C1517" i="1"/>
  <c r="D1516" i="1"/>
  <c r="C1516" i="1"/>
  <c r="H1516" i="1" s="1"/>
  <c r="H1515" i="1"/>
  <c r="G1515" i="1"/>
  <c r="D1515" i="1"/>
  <c r="C1515" i="1"/>
  <c r="D1514" i="1"/>
  <c r="C1514" i="1"/>
  <c r="G1514" i="1" s="1"/>
  <c r="D1513" i="1"/>
  <c r="C1513" i="1"/>
  <c r="H1513" i="1" s="1"/>
  <c r="H1512" i="1"/>
  <c r="G1512" i="1"/>
  <c r="D1512" i="1"/>
  <c r="C1512" i="1"/>
  <c r="D1511" i="1"/>
  <c r="C1511" i="1"/>
  <c r="G1511" i="1" s="1"/>
  <c r="H1509" i="1"/>
  <c r="G1509" i="1"/>
  <c r="D1509" i="1"/>
  <c r="C1509" i="1"/>
  <c r="H1508" i="1"/>
  <c r="D1508" i="1"/>
  <c r="C1508" i="1"/>
  <c r="G1508" i="1" s="1"/>
  <c r="D1507" i="1"/>
  <c r="C1507" i="1"/>
  <c r="H1507" i="1" s="1"/>
  <c r="H1506" i="1"/>
  <c r="G1506" i="1"/>
  <c r="D1506" i="1"/>
  <c r="C1506" i="1"/>
  <c r="D1505" i="1"/>
  <c r="C1505" i="1"/>
  <c r="D1504" i="1"/>
  <c r="C1504" i="1"/>
  <c r="H1504" i="1" s="1"/>
  <c r="D1503" i="1"/>
  <c r="C1503" i="1"/>
  <c r="H1503" i="1" s="1"/>
  <c r="D1502" i="1"/>
  <c r="C1502" i="1"/>
  <c r="G1502" i="1" s="1"/>
  <c r="D1501" i="1"/>
  <c r="C1501" i="1"/>
  <c r="H1501" i="1" s="1"/>
  <c r="H1500" i="1"/>
  <c r="G1500" i="1"/>
  <c r="D1500" i="1"/>
  <c r="C1500" i="1"/>
  <c r="D1499" i="1"/>
  <c r="C1499" i="1"/>
  <c r="G1499" i="1" s="1"/>
  <c r="D1498" i="1"/>
  <c r="C1498" i="1"/>
  <c r="H1498" i="1" s="1"/>
  <c r="H1497" i="1"/>
  <c r="G1497" i="1"/>
  <c r="D1497" i="1"/>
  <c r="C1497" i="1"/>
  <c r="H1496" i="1"/>
  <c r="D1496" i="1"/>
  <c r="C1496" i="1"/>
  <c r="G1496" i="1" s="1"/>
  <c r="D1495" i="1"/>
  <c r="C1495" i="1"/>
  <c r="H1495" i="1" s="1"/>
  <c r="H1494" i="1"/>
  <c r="G1494" i="1"/>
  <c r="D1494" i="1"/>
  <c r="C1494" i="1"/>
  <c r="D1493" i="1"/>
  <c r="C1493" i="1"/>
  <c r="D1492" i="1"/>
  <c r="C1492" i="1"/>
  <c r="H1492" i="1" s="1"/>
  <c r="H1491" i="1"/>
  <c r="G1491" i="1"/>
  <c r="D1491" i="1"/>
  <c r="C1491" i="1"/>
  <c r="D1490" i="1"/>
  <c r="C1490" i="1"/>
  <c r="G1490" i="1" s="1"/>
  <c r="D1489" i="1"/>
  <c r="C1489" i="1"/>
  <c r="H1489" i="1" s="1"/>
  <c r="H1488" i="1"/>
  <c r="G1488" i="1"/>
  <c r="D1488" i="1"/>
  <c r="C1488" i="1"/>
  <c r="D1487" i="1"/>
  <c r="C1487" i="1"/>
  <c r="G1487" i="1" s="1"/>
  <c r="D1486" i="1"/>
  <c r="C1486" i="1"/>
  <c r="H1486" i="1" s="1"/>
  <c r="D1485" i="1"/>
  <c r="H1484" i="1"/>
  <c r="D1484" i="1"/>
  <c r="C1484" i="1"/>
  <c r="G1484" i="1" s="1"/>
  <c r="D1483" i="1"/>
  <c r="C1483" i="1"/>
  <c r="H1483" i="1" s="1"/>
  <c r="H1482" i="1"/>
  <c r="G1482" i="1"/>
  <c r="D1482" i="1"/>
  <c r="C1482" i="1"/>
  <c r="H1481" i="1"/>
  <c r="D1481" i="1"/>
  <c r="C1481" i="1"/>
  <c r="G1481" i="1" s="1"/>
  <c r="D1480" i="1"/>
  <c r="C1480" i="1"/>
  <c r="H1480" i="1" s="1"/>
  <c r="H1479" i="1"/>
  <c r="G1479" i="1"/>
  <c r="D1479" i="1"/>
  <c r="C1479" i="1"/>
  <c r="H1478" i="1"/>
  <c r="D1478" i="1"/>
  <c r="C1478" i="1"/>
  <c r="G1478" i="1" s="1"/>
  <c r="D1477" i="1"/>
  <c r="C1477" i="1"/>
  <c r="H1477" i="1" s="1"/>
  <c r="H1476" i="1"/>
  <c r="G1476" i="1"/>
  <c r="D1476" i="1"/>
  <c r="C1476" i="1"/>
  <c r="D1475" i="1"/>
  <c r="H1475" i="1" s="1"/>
  <c r="C1475" i="1"/>
  <c r="D1474" i="1"/>
  <c r="C1474" i="1"/>
  <c r="H1474" i="1" s="1"/>
  <c r="H1473" i="1"/>
  <c r="G1473" i="1"/>
  <c r="D1473" i="1"/>
  <c r="C1473" i="1"/>
  <c r="H1472" i="1"/>
  <c r="D1472" i="1"/>
  <c r="C1472" i="1"/>
  <c r="G1472" i="1" s="1"/>
  <c r="D1471" i="1"/>
  <c r="C1471" i="1"/>
  <c r="H1471" i="1" s="1"/>
  <c r="H1470" i="1"/>
  <c r="G1470" i="1"/>
  <c r="D1470" i="1"/>
  <c r="C1470" i="1"/>
  <c r="H1469" i="1"/>
  <c r="D1469" i="1"/>
  <c r="C1469" i="1"/>
  <c r="G1469" i="1" s="1"/>
  <c r="D1468" i="1"/>
  <c r="C1468" i="1"/>
  <c r="H1468" i="1" s="1"/>
  <c r="H1467" i="1"/>
  <c r="G1467" i="1"/>
  <c r="D1467" i="1"/>
  <c r="C1467" i="1"/>
  <c r="H1466" i="1"/>
  <c r="D1466" i="1"/>
  <c r="C1466" i="1"/>
  <c r="G1466" i="1" s="1"/>
  <c r="D1465" i="1"/>
  <c r="C1465" i="1"/>
  <c r="H1465" i="1" s="1"/>
  <c r="H1464" i="1"/>
  <c r="G1464" i="1"/>
  <c r="D1464" i="1"/>
  <c r="C1464" i="1"/>
  <c r="H1463" i="1"/>
  <c r="D1463" i="1"/>
  <c r="C1463" i="1"/>
  <c r="G1463" i="1" s="1"/>
  <c r="D1462" i="1"/>
  <c r="C1462" i="1"/>
  <c r="H1462" i="1" s="1"/>
  <c r="H1461" i="1"/>
  <c r="G1461" i="1"/>
  <c r="D1461" i="1"/>
  <c r="C1461" i="1"/>
  <c r="H1460" i="1"/>
  <c r="D1460" i="1"/>
  <c r="C1460" i="1"/>
  <c r="G1460" i="1" s="1"/>
  <c r="D1459" i="1"/>
  <c r="C1459" i="1"/>
  <c r="H1459" i="1" s="1"/>
  <c r="H1458" i="1"/>
  <c r="G1458" i="1"/>
  <c r="D1458" i="1"/>
  <c r="C1458" i="1"/>
  <c r="H1457" i="1"/>
  <c r="D1457" i="1"/>
  <c r="C1457" i="1"/>
  <c r="G1457" i="1" s="1"/>
  <c r="D1456" i="1"/>
  <c r="C1456" i="1"/>
  <c r="H1456" i="1" s="1"/>
  <c r="H1455" i="1"/>
  <c r="G1455" i="1"/>
  <c r="D1455" i="1"/>
  <c r="C1455" i="1"/>
  <c r="H1454" i="1"/>
  <c r="D1454" i="1"/>
  <c r="C1454" i="1"/>
  <c r="G1454" i="1" s="1"/>
  <c r="D1453" i="1"/>
  <c r="C1453" i="1"/>
  <c r="H1453" i="1" s="1"/>
  <c r="H1452" i="1"/>
  <c r="G1452" i="1"/>
  <c r="D1452" i="1"/>
  <c r="C1452" i="1"/>
  <c r="H1451" i="1"/>
  <c r="D1451" i="1"/>
  <c r="C1451" i="1"/>
  <c r="G1451" i="1" s="1"/>
  <c r="D1450" i="1"/>
  <c r="C1450" i="1"/>
  <c r="H1450" i="1" s="1"/>
  <c r="H1449" i="1"/>
  <c r="G1449" i="1"/>
  <c r="D1449" i="1"/>
  <c r="C1449" i="1"/>
  <c r="H1448" i="1"/>
  <c r="D1448" i="1"/>
  <c r="C1448" i="1"/>
  <c r="G1448" i="1" s="1"/>
  <c r="D1447" i="1"/>
  <c r="C1447" i="1"/>
  <c r="H1447" i="1" s="1"/>
  <c r="H1446" i="1"/>
  <c r="G1446" i="1"/>
  <c r="D1446" i="1"/>
  <c r="C1446" i="1"/>
  <c r="H1445" i="1"/>
  <c r="D1445" i="1"/>
  <c r="C1445" i="1"/>
  <c r="G1445" i="1" s="1"/>
  <c r="D1444" i="1"/>
  <c r="C1444" i="1"/>
  <c r="H1444" i="1" s="1"/>
  <c r="H1443" i="1"/>
  <c r="G1443" i="1"/>
  <c r="D1443" i="1"/>
  <c r="C1443" i="1"/>
  <c r="H1442" i="1"/>
  <c r="D1442" i="1"/>
  <c r="C1442" i="1"/>
  <c r="G1442" i="1" s="1"/>
  <c r="D1441" i="1"/>
  <c r="C1441" i="1"/>
  <c r="H1441" i="1" s="1"/>
  <c r="H1440" i="1"/>
  <c r="G1440" i="1"/>
  <c r="D1440" i="1"/>
  <c r="C1440" i="1"/>
  <c r="H1439" i="1"/>
  <c r="D1439" i="1"/>
  <c r="C1439" i="1"/>
  <c r="G1439" i="1" s="1"/>
  <c r="D1438" i="1"/>
  <c r="C1438" i="1"/>
  <c r="H1438" i="1" s="1"/>
  <c r="H1437" i="1"/>
  <c r="G1437" i="1"/>
  <c r="D1437" i="1"/>
  <c r="C1437" i="1"/>
  <c r="H1436" i="1"/>
  <c r="D1436" i="1"/>
  <c r="C1436" i="1"/>
  <c r="G1436" i="1" s="1"/>
  <c r="D1435" i="1"/>
  <c r="C1435" i="1"/>
  <c r="H1435" i="1" s="1"/>
  <c r="H1434" i="1"/>
  <c r="G1434" i="1"/>
  <c r="D1434" i="1"/>
  <c r="C1434" i="1"/>
  <c r="H1433" i="1"/>
  <c r="D1433" i="1"/>
  <c r="C1433" i="1"/>
  <c r="G1433" i="1" s="1"/>
  <c r="D1432" i="1"/>
  <c r="C1432" i="1"/>
  <c r="H1432" i="1" s="1"/>
  <c r="D1430" i="1"/>
  <c r="C1430" i="1"/>
  <c r="G1430" i="1" s="1"/>
  <c r="D1429" i="1"/>
  <c r="C1429" i="1"/>
  <c r="H1429" i="1" s="1"/>
  <c r="H1428" i="1"/>
  <c r="G1428" i="1"/>
  <c r="D1428" i="1"/>
  <c r="C1428" i="1"/>
  <c r="H1427" i="1"/>
  <c r="D1427" i="1"/>
  <c r="C1427" i="1"/>
  <c r="G1427" i="1" s="1"/>
  <c r="D1426" i="1"/>
  <c r="C1426" i="1"/>
  <c r="H1426" i="1" s="1"/>
  <c r="H1425" i="1"/>
  <c r="G1425" i="1"/>
  <c r="D1425" i="1"/>
  <c r="C1425" i="1"/>
  <c r="D1424" i="1"/>
  <c r="C1424" i="1"/>
  <c r="D1423" i="1"/>
  <c r="C1423" i="1"/>
  <c r="H1423" i="1" s="1"/>
  <c r="H1422" i="1"/>
  <c r="G1422" i="1"/>
  <c r="D1422" i="1"/>
  <c r="C1422" i="1"/>
  <c r="D1421" i="1"/>
  <c r="C1421" i="1"/>
  <c r="G1421" i="1" s="1"/>
  <c r="D1420" i="1"/>
  <c r="C1420" i="1"/>
  <c r="H1420" i="1" s="1"/>
  <c r="H1419" i="1"/>
  <c r="G1419" i="1"/>
  <c r="D1419" i="1"/>
  <c r="C1419" i="1"/>
  <c r="D1418" i="1"/>
  <c r="C1418" i="1"/>
  <c r="G1418" i="1" s="1"/>
  <c r="D1417" i="1"/>
  <c r="C1417" i="1"/>
  <c r="H1417" i="1" s="1"/>
  <c r="H1416" i="1"/>
  <c r="G1416" i="1"/>
  <c r="D1416" i="1"/>
  <c r="C1416" i="1"/>
  <c r="H1415" i="1"/>
  <c r="D1415" i="1"/>
  <c r="C1415" i="1"/>
  <c r="G1415" i="1" s="1"/>
  <c r="D1414" i="1"/>
  <c r="C1414" i="1"/>
  <c r="H1414" i="1" s="1"/>
  <c r="H1413" i="1"/>
  <c r="G1413" i="1"/>
  <c r="D1413" i="1"/>
  <c r="C1413" i="1"/>
  <c r="D1412" i="1"/>
  <c r="C1412" i="1"/>
  <c r="D1411" i="1"/>
  <c r="C1411" i="1"/>
  <c r="H1411" i="1" s="1"/>
  <c r="H1410" i="1"/>
  <c r="G1410" i="1"/>
  <c r="D1410" i="1"/>
  <c r="C1410" i="1"/>
  <c r="D1409" i="1"/>
  <c r="C1409" i="1"/>
  <c r="G1409" i="1" s="1"/>
  <c r="D1408" i="1"/>
  <c r="C1408" i="1"/>
  <c r="H1408" i="1" s="1"/>
  <c r="H1407" i="1"/>
  <c r="G1407" i="1"/>
  <c r="D1407" i="1"/>
  <c r="C1407" i="1"/>
  <c r="D1406" i="1"/>
  <c r="C1406" i="1"/>
  <c r="G1406" i="1" s="1"/>
  <c r="D1405" i="1"/>
  <c r="C1405" i="1"/>
  <c r="H1405" i="1" s="1"/>
  <c r="H1404" i="1"/>
  <c r="G1404" i="1"/>
  <c r="D1404" i="1"/>
  <c r="C1404" i="1"/>
  <c r="H1403" i="1"/>
  <c r="D1403" i="1"/>
  <c r="C1403" i="1"/>
  <c r="G1403" i="1" s="1"/>
  <c r="D1402" i="1"/>
  <c r="C1402" i="1"/>
  <c r="H1402" i="1" s="1"/>
  <c r="D1401" i="1"/>
  <c r="H1400" i="1"/>
  <c r="D1400" i="1"/>
  <c r="C1400" i="1"/>
  <c r="G1400" i="1" s="1"/>
  <c r="D1399" i="1"/>
  <c r="C1399" i="1"/>
  <c r="H1398" i="1"/>
  <c r="G1398" i="1"/>
  <c r="D1398" i="1"/>
  <c r="C1398" i="1"/>
  <c r="H1397" i="1"/>
  <c r="D1397" i="1"/>
  <c r="C1397" i="1"/>
  <c r="G1397" i="1" s="1"/>
  <c r="D1396" i="1"/>
  <c r="C1396" i="1"/>
  <c r="H1395" i="1"/>
  <c r="G1395" i="1"/>
  <c r="D1395" i="1"/>
  <c r="C1395" i="1"/>
  <c r="H1394" i="1"/>
  <c r="D1394" i="1"/>
  <c r="C1394" i="1"/>
  <c r="G1394" i="1" s="1"/>
  <c r="D1393" i="1"/>
  <c r="C1393" i="1"/>
  <c r="H1392" i="1"/>
  <c r="G1392" i="1"/>
  <c r="D1392" i="1"/>
  <c r="C1392" i="1"/>
  <c r="H1391" i="1"/>
  <c r="D1391" i="1"/>
  <c r="C1391" i="1"/>
  <c r="G1391" i="1" s="1"/>
  <c r="D1390" i="1"/>
  <c r="C1390" i="1"/>
  <c r="H1389" i="1"/>
  <c r="G1389" i="1"/>
  <c r="D1389" i="1"/>
  <c r="C1389" i="1"/>
  <c r="H1388" i="1"/>
  <c r="D1388" i="1"/>
  <c r="C1388" i="1"/>
  <c r="G1388" i="1" s="1"/>
  <c r="D1387" i="1"/>
  <c r="C1387" i="1"/>
  <c r="H1386" i="1"/>
  <c r="G1386" i="1"/>
  <c r="D1386" i="1"/>
  <c r="C1386" i="1"/>
  <c r="H1385" i="1"/>
  <c r="D1385" i="1"/>
  <c r="C1385" i="1"/>
  <c r="G1385" i="1" s="1"/>
  <c r="D1384" i="1"/>
  <c r="C1384" i="1"/>
  <c r="G1383" i="1"/>
  <c r="D1383" i="1"/>
  <c r="H1383" i="1" s="1"/>
  <c r="C1383" i="1"/>
  <c r="D1382" i="1"/>
  <c r="C1382" i="1"/>
  <c r="D1381" i="1"/>
  <c r="C1381" i="1"/>
  <c r="D1380" i="1"/>
  <c r="C1380" i="1"/>
  <c r="H1379" i="1"/>
  <c r="G1379" i="1"/>
  <c r="D1379" i="1"/>
  <c r="C1379" i="1"/>
  <c r="G1378" i="1"/>
  <c r="D1378" i="1"/>
  <c r="C1378" i="1"/>
  <c r="H1378" i="1" s="1"/>
  <c r="D1377" i="1"/>
  <c r="C1377" i="1"/>
  <c r="H1376" i="1"/>
  <c r="G1376" i="1"/>
  <c r="D1376" i="1"/>
  <c r="C1376" i="1"/>
  <c r="G1375" i="1"/>
  <c r="D1375" i="1"/>
  <c r="C1375" i="1"/>
  <c r="H1375" i="1" s="1"/>
  <c r="D1374" i="1"/>
  <c r="C1374" i="1"/>
  <c r="H1373" i="1"/>
  <c r="G1373" i="1"/>
  <c r="D1373" i="1"/>
  <c r="C1373" i="1"/>
  <c r="G1372" i="1"/>
  <c r="D1372" i="1"/>
  <c r="C1372" i="1"/>
  <c r="H1372" i="1" s="1"/>
  <c r="D1371" i="1"/>
  <c r="C1371" i="1"/>
  <c r="H1370" i="1"/>
  <c r="G1370" i="1"/>
  <c r="D1370" i="1"/>
  <c r="C1370" i="1"/>
  <c r="G1369" i="1"/>
  <c r="D1369" i="1"/>
  <c r="C1369" i="1"/>
  <c r="H1369" i="1" s="1"/>
  <c r="D1368" i="1"/>
  <c r="C1368" i="1"/>
  <c r="H1367" i="1"/>
  <c r="G1367" i="1"/>
  <c r="D1367" i="1"/>
  <c r="C1367" i="1"/>
  <c r="G1366" i="1"/>
  <c r="D1366" i="1"/>
  <c r="C1366" i="1"/>
  <c r="H1366" i="1" s="1"/>
  <c r="D1365" i="1"/>
  <c r="C1365" i="1"/>
  <c r="H1364" i="1"/>
  <c r="G1364" i="1"/>
  <c r="D1364" i="1"/>
  <c r="C1364" i="1"/>
  <c r="G1363" i="1"/>
  <c r="D1363" i="1"/>
  <c r="C1363" i="1"/>
  <c r="H1363" i="1" s="1"/>
  <c r="D1362" i="1"/>
  <c r="C1362" i="1"/>
  <c r="H1361" i="1"/>
  <c r="G1361" i="1"/>
  <c r="D1361" i="1"/>
  <c r="C1361" i="1"/>
  <c r="G1360" i="1"/>
  <c r="D1360" i="1"/>
  <c r="C1360" i="1"/>
  <c r="H1360" i="1" s="1"/>
  <c r="D1359" i="1"/>
  <c r="C1359" i="1"/>
  <c r="H1358" i="1"/>
  <c r="G1358" i="1"/>
  <c r="D1358" i="1"/>
  <c r="C1358" i="1"/>
  <c r="G1357" i="1"/>
  <c r="D1357" i="1"/>
  <c r="C1357" i="1"/>
  <c r="H1357" i="1" s="1"/>
  <c r="D1356" i="1"/>
  <c r="C1356" i="1"/>
  <c r="H1355" i="1"/>
  <c r="G1355" i="1"/>
  <c r="D1355" i="1"/>
  <c r="C1355" i="1"/>
  <c r="G1354" i="1"/>
  <c r="D1354" i="1"/>
  <c r="C1354" i="1"/>
  <c r="H1354" i="1" s="1"/>
  <c r="D1353" i="1"/>
  <c r="C1353" i="1"/>
  <c r="H1352" i="1"/>
  <c r="G1352" i="1"/>
  <c r="D1352" i="1"/>
  <c r="C1352" i="1"/>
  <c r="G1351" i="1"/>
  <c r="D1351" i="1"/>
  <c r="C1351" i="1"/>
  <c r="H1351" i="1" s="1"/>
  <c r="D1350" i="1"/>
  <c r="C1350" i="1"/>
  <c r="H1349" i="1"/>
  <c r="G1349" i="1"/>
  <c r="D1349" i="1"/>
  <c r="C1349" i="1"/>
  <c r="G1348" i="1"/>
  <c r="D1348" i="1"/>
  <c r="C1348" i="1"/>
  <c r="H1348" i="1" s="1"/>
  <c r="D1347" i="1"/>
  <c r="C1347" i="1"/>
  <c r="H1346" i="1"/>
  <c r="G1346" i="1"/>
  <c r="D1346" i="1"/>
  <c r="C1346" i="1"/>
  <c r="G1345" i="1"/>
  <c r="D1345" i="1"/>
  <c r="C1345" i="1"/>
  <c r="H1345" i="1" s="1"/>
  <c r="D1344" i="1"/>
  <c r="C1344" i="1"/>
  <c r="H1343" i="1"/>
  <c r="G1343" i="1"/>
  <c r="D1343" i="1"/>
  <c r="C1343" i="1"/>
  <c r="G1342" i="1"/>
  <c r="D1342" i="1"/>
  <c r="C1342" i="1"/>
  <c r="H1342" i="1" s="1"/>
  <c r="D1341" i="1"/>
  <c r="C1341" i="1"/>
  <c r="D1340" i="1"/>
  <c r="C1340" i="1"/>
  <c r="D1339" i="1"/>
  <c r="C1339" i="1"/>
  <c r="H1339" i="1" s="1"/>
  <c r="D1338" i="1"/>
  <c r="C1338" i="1"/>
  <c r="H1337" i="1"/>
  <c r="G1337" i="1"/>
  <c r="D1337" i="1"/>
  <c r="C1337" i="1"/>
  <c r="G1336" i="1"/>
  <c r="D1336" i="1"/>
  <c r="C1336" i="1"/>
  <c r="H1336" i="1" s="1"/>
  <c r="D1335" i="1"/>
  <c r="C1335" i="1"/>
  <c r="H1334" i="1"/>
  <c r="G1334" i="1"/>
  <c r="D1334" i="1"/>
  <c r="C1334" i="1"/>
  <c r="G1333" i="1"/>
  <c r="D1333" i="1"/>
  <c r="C1333" i="1"/>
  <c r="H1333" i="1" s="1"/>
  <c r="D1332" i="1"/>
  <c r="C1332" i="1"/>
  <c r="H1331" i="1"/>
  <c r="G1331" i="1"/>
  <c r="D1331" i="1"/>
  <c r="C1331" i="1"/>
  <c r="G1330" i="1"/>
  <c r="D1330" i="1"/>
  <c r="C1330" i="1"/>
  <c r="H1330" i="1" s="1"/>
  <c r="D1329" i="1"/>
  <c r="C1329" i="1"/>
  <c r="H1328" i="1"/>
  <c r="G1328" i="1"/>
  <c r="D1328" i="1"/>
  <c r="C1328" i="1"/>
  <c r="G1327" i="1"/>
  <c r="D1327" i="1"/>
  <c r="C1327" i="1"/>
  <c r="H1327" i="1" s="1"/>
  <c r="D1326" i="1"/>
  <c r="C1326" i="1"/>
  <c r="H1325" i="1"/>
  <c r="G1325" i="1"/>
  <c r="D1325" i="1"/>
  <c r="C1325" i="1"/>
  <c r="G1324" i="1"/>
  <c r="D1324" i="1"/>
  <c r="C1324" i="1"/>
  <c r="H1324" i="1" s="1"/>
  <c r="D1323" i="1"/>
  <c r="C1323" i="1"/>
  <c r="H1322" i="1"/>
  <c r="G1322" i="1"/>
  <c r="D1322" i="1"/>
  <c r="C1322" i="1"/>
  <c r="G1321" i="1"/>
  <c r="D1321" i="1"/>
  <c r="C1321" i="1"/>
  <c r="H1321" i="1" s="1"/>
  <c r="D1320" i="1"/>
  <c r="C1320" i="1"/>
  <c r="H1319" i="1"/>
  <c r="G1319" i="1"/>
  <c r="D1319" i="1"/>
  <c r="C1319" i="1"/>
  <c r="G1318" i="1"/>
  <c r="D1318" i="1"/>
  <c r="C1318" i="1"/>
  <c r="H1318" i="1" s="1"/>
  <c r="D1317" i="1"/>
  <c r="C1317" i="1"/>
  <c r="H1316" i="1"/>
  <c r="G1316" i="1"/>
  <c r="D1316" i="1"/>
  <c r="C1316" i="1"/>
  <c r="G1315" i="1"/>
  <c r="D1315" i="1"/>
  <c r="C1315" i="1"/>
  <c r="H1315" i="1" s="1"/>
  <c r="D1314" i="1"/>
  <c r="C1314" i="1"/>
  <c r="H1313" i="1"/>
  <c r="G1313" i="1"/>
  <c r="D1313" i="1"/>
  <c r="C1313" i="1"/>
  <c r="D1312" i="1"/>
  <c r="C1312" i="1"/>
  <c r="H1312" i="1" s="1"/>
  <c r="D1311" i="1"/>
  <c r="C1311" i="1"/>
  <c r="H1310" i="1"/>
  <c r="G1310" i="1"/>
  <c r="D1310" i="1"/>
  <c r="C1310" i="1"/>
  <c r="G1309" i="1"/>
  <c r="D1309" i="1"/>
  <c r="C1309" i="1"/>
  <c r="H1309" i="1" s="1"/>
  <c r="D1308" i="1"/>
  <c r="C1308" i="1"/>
  <c r="H1307" i="1"/>
  <c r="G1307" i="1"/>
  <c r="D1307" i="1"/>
  <c r="C1307" i="1"/>
  <c r="D1306" i="1"/>
  <c r="C1306" i="1"/>
  <c r="D1305" i="1"/>
  <c r="C1305" i="1"/>
  <c r="H1304" i="1"/>
  <c r="G1304" i="1"/>
  <c r="D1304" i="1"/>
  <c r="C1304" i="1"/>
  <c r="G1303" i="1"/>
  <c r="D1303" i="1"/>
  <c r="C1303" i="1"/>
  <c r="H1303" i="1" s="1"/>
  <c r="D1302" i="1"/>
  <c r="C1302" i="1"/>
  <c r="H1301" i="1"/>
  <c r="G1301" i="1"/>
  <c r="D1301" i="1"/>
  <c r="C1301" i="1"/>
  <c r="G1300" i="1"/>
  <c r="D1300" i="1"/>
  <c r="C1300" i="1"/>
  <c r="H1300" i="1" s="1"/>
  <c r="D1299" i="1"/>
  <c r="C1299" i="1"/>
  <c r="H1298" i="1"/>
  <c r="G1298" i="1"/>
  <c r="D1298" i="1"/>
  <c r="C1298" i="1"/>
  <c r="G1297" i="1"/>
  <c r="D1297" i="1"/>
  <c r="C1297" i="1"/>
  <c r="H1297" i="1" s="1"/>
  <c r="D1296" i="1"/>
  <c r="C1296" i="1"/>
  <c r="H1295" i="1"/>
  <c r="G1295" i="1"/>
  <c r="D1295" i="1"/>
  <c r="C1295" i="1"/>
  <c r="G1294" i="1"/>
  <c r="D1294" i="1"/>
  <c r="C1294" i="1"/>
  <c r="H1294" i="1" s="1"/>
  <c r="D1293" i="1"/>
  <c r="C1293" i="1"/>
  <c r="H1292" i="1"/>
  <c r="G1292" i="1"/>
  <c r="D1292" i="1"/>
  <c r="C1292" i="1"/>
  <c r="G1291" i="1"/>
  <c r="D1291" i="1"/>
  <c r="C1291" i="1"/>
  <c r="H1291" i="1" s="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G1282" i="1"/>
  <c r="D1282" i="1"/>
  <c r="C1282" i="1"/>
  <c r="H1282" i="1" s="1"/>
  <c r="D1281" i="1"/>
  <c r="C1281" i="1"/>
  <c r="H1280" i="1"/>
  <c r="G1280" i="1"/>
  <c r="D1280" i="1"/>
  <c r="C1280" i="1"/>
  <c r="G1279" i="1"/>
  <c r="D1279" i="1"/>
  <c r="C1279" i="1"/>
  <c r="H1279" i="1" s="1"/>
  <c r="D1278" i="1"/>
  <c r="H1277" i="1"/>
  <c r="G1277" i="1"/>
  <c r="D1277" i="1"/>
  <c r="C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D1267" i="1"/>
  <c r="C1267" i="1"/>
  <c r="D1266" i="1"/>
  <c r="C1266" i="1"/>
  <c r="D1265" i="1"/>
  <c r="C1265" i="1"/>
  <c r="D1264" i="1"/>
  <c r="C1264" i="1"/>
  <c r="D1263" i="1"/>
  <c r="C1263" i="1"/>
  <c r="D1262" i="1"/>
  <c r="C1262" i="1"/>
  <c r="H1262" i="1" s="1"/>
  <c r="D1261" i="1"/>
  <c r="C1261" i="1"/>
  <c r="H1261" i="1" s="1"/>
  <c r="D1260" i="1"/>
  <c r="C1260" i="1"/>
  <c r="G1258" i="1"/>
  <c r="D1258" i="1"/>
  <c r="C1258" i="1"/>
  <c r="H1258" i="1" s="1"/>
  <c r="D1257" i="1"/>
  <c r="C1257" i="1"/>
  <c r="D1256" i="1"/>
  <c r="C1256" i="1"/>
  <c r="D1254" i="1"/>
  <c r="C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G1241" i="1"/>
  <c r="D1241" i="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H1223" i="1"/>
  <c r="G1223" i="1"/>
  <c r="D1223" i="1"/>
  <c r="C1223" i="1"/>
  <c r="G1222"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H1214" i="1"/>
  <c r="D1214" i="1"/>
  <c r="G1214" i="1" s="1"/>
  <c r="C1214" i="1"/>
  <c r="G1213" i="1"/>
  <c r="D1213" i="1"/>
  <c r="C1213" i="1"/>
  <c r="H1213" i="1" s="1"/>
  <c r="D1212" i="1"/>
  <c r="C1212" i="1"/>
  <c r="G1211" i="1"/>
  <c r="D1211" i="1"/>
  <c r="H1211" i="1" s="1"/>
  <c r="C1211" i="1"/>
  <c r="G1210" i="1"/>
  <c r="D1210" i="1"/>
  <c r="C1210" i="1"/>
  <c r="H1210" i="1" s="1"/>
  <c r="D1209" i="1"/>
  <c r="C1209" i="1"/>
  <c r="G1208" i="1"/>
  <c r="D1208" i="1"/>
  <c r="H1208" i="1" s="1"/>
  <c r="C1208" i="1"/>
  <c r="D1207" i="1"/>
  <c r="D1206" i="1"/>
  <c r="C1206" i="1"/>
  <c r="H1205" i="1"/>
  <c r="G1205" i="1"/>
  <c r="D1205" i="1"/>
  <c r="C1205" i="1"/>
  <c r="G1204" i="1"/>
  <c r="D1204" i="1"/>
  <c r="C1204" i="1"/>
  <c r="H1204" i="1" s="1"/>
  <c r="D1203" i="1"/>
  <c r="C1203" i="1"/>
  <c r="D1202" i="1"/>
  <c r="H1202" i="1" s="1"/>
  <c r="C1202" i="1"/>
  <c r="G1201" i="1"/>
  <c r="D1201" i="1"/>
  <c r="C1201" i="1"/>
  <c r="H1201" i="1" s="1"/>
  <c r="D1200" i="1"/>
  <c r="C1200" i="1"/>
  <c r="D1199" i="1"/>
  <c r="H1199" i="1" s="1"/>
  <c r="C1199" i="1"/>
  <c r="G1198" i="1"/>
  <c r="D1198" i="1"/>
  <c r="C1198" i="1"/>
  <c r="H1198" i="1" s="1"/>
  <c r="D1197" i="1"/>
  <c r="C1197" i="1"/>
  <c r="D1196" i="1"/>
  <c r="H1196" i="1" s="1"/>
  <c r="C1196" i="1"/>
  <c r="G1195" i="1"/>
  <c r="D1195" i="1"/>
  <c r="C1195" i="1"/>
  <c r="H1195" i="1" s="1"/>
  <c r="D1194" i="1"/>
  <c r="C1194" i="1"/>
  <c r="H1193" i="1"/>
  <c r="G1193" i="1"/>
  <c r="D1193" i="1"/>
  <c r="C1193" i="1"/>
  <c r="G1192" i="1"/>
  <c r="D1192" i="1"/>
  <c r="C1192" i="1"/>
  <c r="H1192" i="1" s="1"/>
  <c r="D1191" i="1"/>
  <c r="C1191" i="1"/>
  <c r="D1190" i="1"/>
  <c r="H1190" i="1" s="1"/>
  <c r="C1190" i="1"/>
  <c r="G1189" i="1"/>
  <c r="D1189" i="1"/>
  <c r="C1189" i="1"/>
  <c r="H1189" i="1" s="1"/>
  <c r="D1188" i="1"/>
  <c r="C1188" i="1"/>
  <c r="D1187" i="1"/>
  <c r="H1187" i="1" s="1"/>
  <c r="C1187" i="1"/>
  <c r="G1186" i="1"/>
  <c r="D1186" i="1"/>
  <c r="C1186" i="1"/>
  <c r="H1186" i="1" s="1"/>
  <c r="D1185" i="1"/>
  <c r="C1185" i="1"/>
  <c r="D1184" i="1"/>
  <c r="H1184" i="1" s="1"/>
  <c r="C1184" i="1"/>
  <c r="D1183" i="1"/>
  <c r="C1183" i="1"/>
  <c r="H1183" i="1" s="1"/>
  <c r="D1182" i="1"/>
  <c r="C1182" i="1"/>
  <c r="D1179" i="1"/>
  <c r="C1179" i="1"/>
  <c r="G1178" i="1"/>
  <c r="D1178" i="1"/>
  <c r="H1178" i="1" s="1"/>
  <c r="C1178" i="1"/>
  <c r="H1177" i="1"/>
  <c r="G1177" i="1"/>
  <c r="D1177" i="1"/>
  <c r="C1177" i="1"/>
  <c r="D1176" i="1"/>
  <c r="C1176" i="1"/>
  <c r="D1175" i="1"/>
  <c r="H1175" i="1" s="1"/>
  <c r="C1175" i="1"/>
  <c r="H1174" i="1"/>
  <c r="G1174" i="1"/>
  <c r="D1174" i="1"/>
  <c r="C1174" i="1"/>
  <c r="D1173" i="1"/>
  <c r="C1173" i="1"/>
  <c r="D1172" i="1"/>
  <c r="H1172" i="1" s="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G1163" i="1"/>
  <c r="D1163" i="1"/>
  <c r="H1163" i="1" s="1"/>
  <c r="C1163" i="1"/>
  <c r="H1162" i="1"/>
  <c r="G1162" i="1"/>
  <c r="D1162" i="1"/>
  <c r="C1162" i="1"/>
  <c r="D1161" i="1"/>
  <c r="C1161" i="1"/>
  <c r="G1160" i="1"/>
  <c r="D1160" i="1"/>
  <c r="H1160" i="1" s="1"/>
  <c r="C1160" i="1"/>
  <c r="H1159" i="1"/>
  <c r="G1159" i="1"/>
  <c r="D1159" i="1"/>
  <c r="C1159" i="1"/>
  <c r="D1158" i="1"/>
  <c r="C1158" i="1"/>
  <c r="D1157" i="1"/>
  <c r="H1157" i="1" s="1"/>
  <c r="C1157" i="1"/>
  <c r="H1156" i="1"/>
  <c r="G1156" i="1"/>
  <c r="D1156" i="1"/>
  <c r="C1156" i="1"/>
  <c r="D1155" i="1"/>
  <c r="C1155" i="1"/>
  <c r="D1154" i="1"/>
  <c r="H1154" i="1" s="1"/>
  <c r="C1154" i="1"/>
  <c r="H1153" i="1"/>
  <c r="G1153" i="1"/>
  <c r="D1153" i="1"/>
  <c r="C1153" i="1"/>
  <c r="D1152" i="1"/>
  <c r="H1151" i="1"/>
  <c r="D1151" i="1"/>
  <c r="G1151" i="1" s="1"/>
  <c r="C1151" i="1"/>
  <c r="H1150" i="1"/>
  <c r="G1150" i="1"/>
  <c r="D1150" i="1"/>
  <c r="C1150" i="1"/>
  <c r="H1149" i="1"/>
  <c r="G1149" i="1"/>
  <c r="D1149" i="1"/>
  <c r="C1149" i="1"/>
  <c r="H1148" i="1"/>
  <c r="D1148" i="1"/>
  <c r="G1148" i="1" s="1"/>
  <c r="C1148" i="1"/>
  <c r="H1147" i="1"/>
  <c r="G1147" i="1"/>
  <c r="D1147" i="1"/>
  <c r="C1147" i="1"/>
  <c r="D1146" i="1"/>
  <c r="H1146" i="1" s="1"/>
  <c r="C1146" i="1"/>
  <c r="H1145" i="1"/>
  <c r="D1145" i="1"/>
  <c r="C1145" i="1"/>
  <c r="G1145" i="1" s="1"/>
  <c r="D1144" i="1"/>
  <c r="C1144" i="1"/>
  <c r="H1144" i="1" s="1"/>
  <c r="D1143" i="1"/>
  <c r="H1143" i="1" s="1"/>
  <c r="C1143" i="1"/>
  <c r="H1142" i="1"/>
  <c r="D1142" i="1"/>
  <c r="C1142" i="1"/>
  <c r="G1142" i="1" s="1"/>
  <c r="D1141" i="1"/>
  <c r="C1141" i="1"/>
  <c r="H1141" i="1" s="1"/>
  <c r="D1140" i="1"/>
  <c r="H1139" i="1"/>
  <c r="D1139" i="1"/>
  <c r="C1139" i="1"/>
  <c r="G1139" i="1" s="1"/>
  <c r="D1138" i="1"/>
  <c r="C1138" i="1"/>
  <c r="H1137" i="1"/>
  <c r="D1137" i="1"/>
  <c r="G1137" i="1" s="1"/>
  <c r="C1137" i="1"/>
  <c r="H1136" i="1"/>
  <c r="D1136" i="1"/>
  <c r="C1136" i="1"/>
  <c r="G1136" i="1" s="1"/>
  <c r="D1135" i="1"/>
  <c r="C1135" i="1"/>
  <c r="H1135" i="1" s="1"/>
  <c r="G1134" i="1"/>
  <c r="D1134" i="1"/>
  <c r="H1134" i="1" s="1"/>
  <c r="C1134" i="1"/>
  <c r="H1133" i="1"/>
  <c r="D1133" i="1"/>
  <c r="C1133" i="1"/>
  <c r="G1133" i="1" s="1"/>
  <c r="D1132" i="1"/>
  <c r="C1132" i="1"/>
  <c r="H1132" i="1" s="1"/>
  <c r="D1131" i="1"/>
  <c r="H1131" i="1" s="1"/>
  <c r="C1131" i="1"/>
  <c r="H1130" i="1"/>
  <c r="D1130" i="1"/>
  <c r="C1130" i="1"/>
  <c r="G1130" i="1" s="1"/>
  <c r="D1129" i="1"/>
  <c r="C1129" i="1"/>
  <c r="H1129" i="1" s="1"/>
  <c r="D1128" i="1"/>
  <c r="H1128" i="1" s="1"/>
  <c r="C1128" i="1"/>
  <c r="H1127" i="1"/>
  <c r="D1127" i="1"/>
  <c r="C1127" i="1"/>
  <c r="G1127" i="1" s="1"/>
  <c r="D1126" i="1"/>
  <c r="C1126" i="1"/>
  <c r="H1125" i="1"/>
  <c r="D1125" i="1"/>
  <c r="G1125" i="1" s="1"/>
  <c r="C1125" i="1"/>
  <c r="H1124" i="1"/>
  <c r="D1124" i="1"/>
  <c r="C1124" i="1"/>
  <c r="G1124" i="1" s="1"/>
  <c r="D1123" i="1"/>
  <c r="C1123" i="1"/>
  <c r="G1122" i="1"/>
  <c r="D1122" i="1"/>
  <c r="H1122" i="1" s="1"/>
  <c r="C1122" i="1"/>
  <c r="H1121" i="1"/>
  <c r="D1121" i="1"/>
  <c r="C1121" i="1"/>
  <c r="G1121" i="1" s="1"/>
  <c r="D1120" i="1"/>
  <c r="C1120" i="1"/>
  <c r="D1119" i="1"/>
  <c r="H1119" i="1" s="1"/>
  <c r="C1119" i="1"/>
  <c r="H1118" i="1"/>
  <c r="D1118" i="1"/>
  <c r="C1118" i="1"/>
  <c r="G1118" i="1" s="1"/>
  <c r="D1117" i="1"/>
  <c r="C1117" i="1"/>
  <c r="D1116" i="1"/>
  <c r="H1116" i="1" s="1"/>
  <c r="C1116" i="1"/>
  <c r="H1115" i="1"/>
  <c r="D1115" i="1"/>
  <c r="C1115" i="1"/>
  <c r="G1115" i="1" s="1"/>
  <c r="D1114" i="1"/>
  <c r="C1114" i="1"/>
  <c r="H1113" i="1"/>
  <c r="D1113" i="1"/>
  <c r="G1113" i="1" s="1"/>
  <c r="C1113" i="1"/>
  <c r="H1112" i="1"/>
  <c r="D1112" i="1"/>
  <c r="C1112" i="1"/>
  <c r="G1112" i="1" s="1"/>
  <c r="D1111" i="1"/>
  <c r="C1111" i="1"/>
  <c r="G1110" i="1"/>
  <c r="D1110" i="1"/>
  <c r="H1110" i="1" s="1"/>
  <c r="C1110" i="1"/>
  <c r="H1109" i="1"/>
  <c r="D1109" i="1"/>
  <c r="C1109" i="1"/>
  <c r="G1109" i="1" s="1"/>
  <c r="D1108" i="1"/>
  <c r="C1108" i="1"/>
  <c r="D1107" i="1"/>
  <c r="H1107" i="1" s="1"/>
  <c r="C1107" i="1"/>
  <c r="H1106" i="1"/>
  <c r="D1106" i="1"/>
  <c r="C1106" i="1"/>
  <c r="G1106" i="1" s="1"/>
  <c r="D1105" i="1"/>
  <c r="C1105" i="1"/>
  <c r="D1104" i="1"/>
  <c r="H1104" i="1" s="1"/>
  <c r="C1104" i="1"/>
  <c r="H1103" i="1"/>
  <c r="D1103" i="1"/>
  <c r="C1103" i="1"/>
  <c r="G1103" i="1" s="1"/>
  <c r="D1102" i="1"/>
  <c r="C1102" i="1"/>
  <c r="H1101" i="1"/>
  <c r="D1101" i="1"/>
  <c r="G1101" i="1" s="1"/>
  <c r="C1101" i="1"/>
  <c r="H1100" i="1"/>
  <c r="D1100" i="1"/>
  <c r="C1100" i="1"/>
  <c r="G1100" i="1" s="1"/>
  <c r="D1099" i="1"/>
  <c r="C1099" i="1"/>
  <c r="G1098" i="1"/>
  <c r="D1098" i="1"/>
  <c r="H1098" i="1" s="1"/>
  <c r="C1098" i="1"/>
  <c r="H1097" i="1"/>
  <c r="D1097" i="1"/>
  <c r="C1097" i="1"/>
  <c r="G1097" i="1" s="1"/>
  <c r="D1096" i="1"/>
  <c r="C1096" i="1"/>
  <c r="D1095" i="1"/>
  <c r="H1095" i="1" s="1"/>
  <c r="C1095" i="1"/>
  <c r="H1094" i="1"/>
  <c r="D1094" i="1"/>
  <c r="C1094" i="1"/>
  <c r="G1094" i="1" s="1"/>
  <c r="D1093" i="1"/>
  <c r="D1092" i="1"/>
  <c r="C1092" i="1"/>
  <c r="H1091" i="1"/>
  <c r="D1091" i="1"/>
  <c r="C1091" i="1"/>
  <c r="G1091" i="1" s="1"/>
  <c r="D1090" i="1"/>
  <c r="C1090" i="1"/>
  <c r="H1089" i="1"/>
  <c r="D1089" i="1"/>
  <c r="G1089" i="1" s="1"/>
  <c r="C1089" i="1"/>
  <c r="H1088" i="1"/>
  <c r="D1088" i="1"/>
  <c r="C1088" i="1"/>
  <c r="G1088" i="1" s="1"/>
  <c r="D1087" i="1"/>
  <c r="G1086" i="1"/>
  <c r="D1086" i="1"/>
  <c r="H1086" i="1" s="1"/>
  <c r="C1086" i="1"/>
  <c r="H1085" i="1"/>
  <c r="D1085" i="1"/>
  <c r="C1085" i="1"/>
  <c r="G1085" i="1" s="1"/>
  <c r="D1084" i="1"/>
  <c r="C1084" i="1"/>
  <c r="D1083" i="1"/>
  <c r="H1083" i="1" s="1"/>
  <c r="C1083" i="1"/>
  <c r="H1082" i="1"/>
  <c r="D1082" i="1"/>
  <c r="C1082" i="1"/>
  <c r="G1082" i="1" s="1"/>
  <c r="D1081" i="1"/>
  <c r="C1081" i="1"/>
  <c r="D1080" i="1"/>
  <c r="H1080" i="1" s="1"/>
  <c r="C1080" i="1"/>
  <c r="H1079" i="1"/>
  <c r="D1079" i="1"/>
  <c r="C1079" i="1"/>
  <c r="G1079" i="1" s="1"/>
  <c r="D1078" i="1"/>
  <c r="C1078" i="1"/>
  <c r="H1077" i="1"/>
  <c r="D1077" i="1"/>
  <c r="G1077" i="1" s="1"/>
  <c r="C1077" i="1"/>
  <c r="D1076" i="1"/>
  <c r="C1076" i="1"/>
  <c r="G1076" i="1" s="1"/>
  <c r="D1075" i="1"/>
  <c r="H1073" i="1"/>
  <c r="D1073" i="1"/>
  <c r="C1073" i="1"/>
  <c r="G1073" i="1" s="1"/>
  <c r="D1072" i="1"/>
  <c r="C1072" i="1"/>
  <c r="H1071" i="1"/>
  <c r="G1071" i="1"/>
  <c r="D1071" i="1"/>
  <c r="C1071" i="1"/>
  <c r="H1070" i="1"/>
  <c r="D1070" i="1"/>
  <c r="C1070" i="1"/>
  <c r="G1070" i="1" s="1"/>
  <c r="D1069" i="1"/>
  <c r="C1069" i="1"/>
  <c r="H1068" i="1"/>
  <c r="D1068" i="1"/>
  <c r="G1068" i="1" s="1"/>
  <c r="C1068" i="1"/>
  <c r="H1067" i="1"/>
  <c r="D1067" i="1"/>
  <c r="C1067" i="1"/>
  <c r="G1067" i="1" s="1"/>
  <c r="D1066" i="1"/>
  <c r="C1066" i="1"/>
  <c r="H1065" i="1"/>
  <c r="G1065" i="1"/>
  <c r="D1065" i="1"/>
  <c r="C1065" i="1"/>
  <c r="H1064" i="1"/>
  <c r="D1064" i="1"/>
  <c r="C1064" i="1"/>
  <c r="G1064" i="1" s="1"/>
  <c r="D1063" i="1"/>
  <c r="C1063" i="1"/>
  <c r="D1062" i="1"/>
  <c r="C1062" i="1"/>
  <c r="D1061" i="1"/>
  <c r="C1061" i="1"/>
  <c r="D1060" i="1"/>
  <c r="C1060" i="1"/>
  <c r="H1059" i="1"/>
  <c r="G1059" i="1"/>
  <c r="D1059" i="1"/>
  <c r="C1059" i="1"/>
  <c r="H1058" i="1"/>
  <c r="D1058" i="1"/>
  <c r="C1058" i="1"/>
  <c r="G1058" i="1" s="1"/>
  <c r="D1057" i="1"/>
  <c r="C1057" i="1"/>
  <c r="H1056" i="1"/>
  <c r="D1056" i="1"/>
  <c r="G1056" i="1" s="1"/>
  <c r="C1056" i="1"/>
  <c r="H1055" i="1"/>
  <c r="D1055" i="1"/>
  <c r="C1055" i="1"/>
  <c r="G1055" i="1" s="1"/>
  <c r="D1054" i="1"/>
  <c r="C1054" i="1"/>
  <c r="H1053" i="1"/>
  <c r="G1053" i="1"/>
  <c r="D1053" i="1"/>
  <c r="C1053" i="1"/>
  <c r="H1052" i="1"/>
  <c r="D1052" i="1"/>
  <c r="C1052" i="1"/>
  <c r="G1052" i="1" s="1"/>
  <c r="D1051" i="1"/>
  <c r="C1051" i="1"/>
  <c r="D1050" i="1"/>
  <c r="C1050" i="1"/>
  <c r="H1049" i="1"/>
  <c r="D1049" i="1"/>
  <c r="C1049" i="1"/>
  <c r="G1049" i="1" s="1"/>
  <c r="D1048" i="1"/>
  <c r="C1048" i="1"/>
  <c r="H1048" i="1" s="1"/>
  <c r="D1047" i="1"/>
  <c r="H1047" i="1" s="1"/>
  <c r="C1047" i="1"/>
  <c r="H1046" i="1"/>
  <c r="D1046" i="1"/>
  <c r="C1046" i="1"/>
  <c r="G1046" i="1" s="1"/>
  <c r="D1045" i="1"/>
  <c r="G1045" i="1" s="1"/>
  <c r="C1045" i="1"/>
  <c r="G1044" i="1"/>
  <c r="D1044" i="1"/>
  <c r="H1044" i="1" s="1"/>
  <c r="C1044" i="1"/>
  <c r="H1043" i="1"/>
  <c r="D1043" i="1"/>
  <c r="C1043" i="1"/>
  <c r="G1043" i="1" s="1"/>
  <c r="D1042" i="1"/>
  <c r="G1042" i="1" s="1"/>
  <c r="C1042" i="1"/>
  <c r="H1041" i="1"/>
  <c r="D1041" i="1"/>
  <c r="G1041" i="1" s="1"/>
  <c r="C1041" i="1"/>
  <c r="H1040" i="1"/>
  <c r="D1040" i="1"/>
  <c r="C1040" i="1"/>
  <c r="G1040" i="1" s="1"/>
  <c r="D1039" i="1"/>
  <c r="C1039" i="1"/>
  <c r="H1038" i="1"/>
  <c r="D1038" i="1"/>
  <c r="G1038" i="1" s="1"/>
  <c r="C1038" i="1"/>
  <c r="H1037" i="1"/>
  <c r="D1037" i="1"/>
  <c r="C1037" i="1"/>
  <c r="G1037" i="1" s="1"/>
  <c r="D1036" i="1"/>
  <c r="C1036" i="1"/>
  <c r="H1036" i="1" s="1"/>
  <c r="H1035" i="1"/>
  <c r="D1035" i="1"/>
  <c r="G1035" i="1" s="1"/>
  <c r="C1035" i="1"/>
  <c r="H1034" i="1"/>
  <c r="D1034" i="1"/>
  <c r="C1034" i="1"/>
  <c r="G1034" i="1" s="1"/>
  <c r="G1033" i="1"/>
  <c r="D1033" i="1"/>
  <c r="C1033" i="1"/>
  <c r="D1032" i="1"/>
  <c r="C1032" i="1"/>
  <c r="H1031" i="1"/>
  <c r="D1031" i="1"/>
  <c r="C1031" i="1"/>
  <c r="G1031" i="1" s="1"/>
  <c r="D1030" i="1"/>
  <c r="C1030" i="1"/>
  <c r="H1030" i="1" s="1"/>
  <c r="D1029" i="1"/>
  <c r="H1029" i="1" s="1"/>
  <c r="C1029" i="1"/>
  <c r="H1028" i="1"/>
  <c r="D1028" i="1"/>
  <c r="C1028" i="1"/>
  <c r="G1028" i="1" s="1"/>
  <c r="D1027" i="1"/>
  <c r="G1027" i="1" s="1"/>
  <c r="C1027" i="1"/>
  <c r="D1026" i="1"/>
  <c r="C1026" i="1"/>
  <c r="G1026" i="1" s="1"/>
  <c r="D1025" i="1"/>
  <c r="C1025" i="1"/>
  <c r="D1024" i="1"/>
  <c r="C1024" i="1"/>
  <c r="H1023" i="1"/>
  <c r="D1023" i="1"/>
  <c r="G1023" i="1" s="1"/>
  <c r="C1023" i="1"/>
  <c r="H1022" i="1"/>
  <c r="D1022" i="1"/>
  <c r="C1022" i="1"/>
  <c r="G1022" i="1" s="1"/>
  <c r="D1021" i="1"/>
  <c r="C1021" i="1"/>
  <c r="H1020" i="1"/>
  <c r="D1020" i="1"/>
  <c r="G1020" i="1" s="1"/>
  <c r="C1020" i="1"/>
  <c r="H1019" i="1"/>
  <c r="D1019" i="1"/>
  <c r="C1019" i="1"/>
  <c r="G1019" i="1" s="1"/>
  <c r="D1018" i="1"/>
  <c r="C1018" i="1"/>
  <c r="H1018" i="1" s="1"/>
  <c r="H1016" i="1"/>
  <c r="D1016" i="1"/>
  <c r="C1016" i="1"/>
  <c r="G1016" i="1" s="1"/>
  <c r="D1015" i="1"/>
  <c r="C1015" i="1"/>
  <c r="D1014" i="1"/>
  <c r="H1014" i="1" s="1"/>
  <c r="C1014" i="1"/>
  <c r="H1013" i="1"/>
  <c r="D1013" i="1"/>
  <c r="C1013" i="1"/>
  <c r="G1013" i="1" s="1"/>
  <c r="H1010" i="1"/>
  <c r="D1010" i="1"/>
  <c r="C1010" i="1"/>
  <c r="G1010" i="1" s="1"/>
  <c r="D1009" i="1"/>
  <c r="G1009" i="1" s="1"/>
  <c r="C1009" i="1"/>
  <c r="H1008" i="1"/>
  <c r="D1008" i="1"/>
  <c r="G1008" i="1" s="1"/>
  <c r="C1008" i="1"/>
  <c r="H1007" i="1"/>
  <c r="D1007" i="1"/>
  <c r="C1007" i="1"/>
  <c r="G1007" i="1" s="1"/>
  <c r="D1006" i="1"/>
  <c r="C1006" i="1"/>
  <c r="H1005" i="1"/>
  <c r="D1005" i="1"/>
  <c r="G1005" i="1" s="1"/>
  <c r="C1005" i="1"/>
  <c r="H1004" i="1"/>
  <c r="D1004" i="1"/>
  <c r="C1004" i="1"/>
  <c r="G1004" i="1" s="1"/>
  <c r="D1003" i="1"/>
  <c r="C1003" i="1"/>
  <c r="H1003" i="1" s="1"/>
  <c r="H1002" i="1"/>
  <c r="D1002" i="1"/>
  <c r="G1002" i="1" s="1"/>
  <c r="C1002" i="1"/>
  <c r="H1001" i="1"/>
  <c r="D1001" i="1"/>
  <c r="C1001" i="1"/>
  <c r="G1001" i="1" s="1"/>
  <c r="G1000" i="1"/>
  <c r="D1000" i="1"/>
  <c r="C1000" i="1"/>
  <c r="D999" i="1"/>
  <c r="C999" i="1"/>
  <c r="H998" i="1"/>
  <c r="D998" i="1"/>
  <c r="C998" i="1"/>
  <c r="G998" i="1" s="1"/>
  <c r="D997" i="1"/>
  <c r="C997" i="1"/>
  <c r="H997" i="1" s="1"/>
  <c r="D996" i="1"/>
  <c r="C996" i="1"/>
  <c r="H996" i="1" s="1"/>
  <c r="H995" i="1"/>
  <c r="D995" i="1"/>
  <c r="C995" i="1"/>
  <c r="G995" i="1" s="1"/>
  <c r="D994" i="1"/>
  <c r="G994" i="1" s="1"/>
  <c r="C994" i="1"/>
  <c r="G993" i="1"/>
  <c r="D993" i="1"/>
  <c r="C993" i="1"/>
  <c r="H993" i="1" s="1"/>
  <c r="H992" i="1"/>
  <c r="D992" i="1"/>
  <c r="C992" i="1"/>
  <c r="G992" i="1" s="1"/>
  <c r="G991" i="1"/>
  <c r="D991" i="1"/>
  <c r="C991" i="1"/>
  <c r="H990" i="1"/>
  <c r="D990" i="1"/>
  <c r="C990" i="1"/>
  <c r="G990" i="1" s="1"/>
  <c r="H989" i="1"/>
  <c r="D989" i="1"/>
  <c r="C989" i="1"/>
  <c r="G989" i="1" s="1"/>
  <c r="D988" i="1"/>
  <c r="C988" i="1"/>
  <c r="H987" i="1"/>
  <c r="D987" i="1"/>
  <c r="G987" i="1" s="1"/>
  <c r="C987" i="1"/>
  <c r="H986" i="1"/>
  <c r="D986" i="1"/>
  <c r="C986" i="1"/>
  <c r="G986" i="1" s="1"/>
  <c r="D985" i="1"/>
  <c r="C985" i="1"/>
  <c r="H985" i="1" s="1"/>
  <c r="D984" i="1"/>
  <c r="G984" i="1" s="1"/>
  <c r="C984" i="1"/>
  <c r="H983" i="1"/>
  <c r="D983" i="1"/>
  <c r="C983" i="1"/>
  <c r="G983" i="1" s="1"/>
  <c r="G982" i="1"/>
  <c r="D982" i="1"/>
  <c r="C982" i="1"/>
  <c r="D981" i="1"/>
  <c r="C981" i="1"/>
  <c r="H980" i="1"/>
  <c r="D980" i="1"/>
  <c r="C980" i="1"/>
  <c r="G980" i="1" s="1"/>
  <c r="D979" i="1"/>
  <c r="C979" i="1"/>
  <c r="H979" i="1" s="1"/>
  <c r="D978" i="1"/>
  <c r="C978" i="1"/>
  <c r="H978" i="1" s="1"/>
  <c r="H977" i="1"/>
  <c r="D977" i="1"/>
  <c r="C977" i="1"/>
  <c r="G977" i="1" s="1"/>
  <c r="D976" i="1"/>
  <c r="G976" i="1" s="1"/>
  <c r="C976" i="1"/>
  <c r="G975" i="1"/>
  <c r="D975" i="1"/>
  <c r="C975" i="1"/>
  <c r="H975" i="1" s="1"/>
  <c r="H974" i="1"/>
  <c r="D974" i="1"/>
  <c r="C974" i="1"/>
  <c r="G974" i="1" s="1"/>
  <c r="D973" i="1"/>
  <c r="G973" i="1" s="1"/>
  <c r="C973" i="1"/>
  <c r="H972" i="1"/>
  <c r="D972" i="1"/>
  <c r="C972" i="1"/>
  <c r="G972" i="1" s="1"/>
  <c r="H971" i="1"/>
  <c r="D971" i="1"/>
  <c r="C971" i="1"/>
  <c r="G971" i="1" s="1"/>
  <c r="D970" i="1"/>
  <c r="C970" i="1"/>
  <c r="H969" i="1"/>
  <c r="D969" i="1"/>
  <c r="G969" i="1" s="1"/>
  <c r="C969" i="1"/>
  <c r="H968" i="1"/>
  <c r="D968" i="1"/>
  <c r="C968" i="1"/>
  <c r="G968" i="1" s="1"/>
  <c r="D967" i="1"/>
  <c r="C967" i="1"/>
  <c r="D966" i="1"/>
  <c r="H966" i="1" s="1"/>
  <c r="C966" i="1"/>
  <c r="H965" i="1"/>
  <c r="D965" i="1"/>
  <c r="C965" i="1"/>
  <c r="G965" i="1" s="1"/>
  <c r="G964" i="1"/>
  <c r="D964" i="1"/>
  <c r="C964" i="1"/>
  <c r="D963" i="1"/>
  <c r="C963" i="1"/>
  <c r="H962" i="1"/>
  <c r="D962" i="1"/>
  <c r="C962" i="1"/>
  <c r="G962" i="1" s="1"/>
  <c r="D961" i="1"/>
  <c r="C961" i="1"/>
  <c r="H961" i="1" s="1"/>
  <c r="D960" i="1"/>
  <c r="C960" i="1"/>
  <c r="H960" i="1" s="1"/>
  <c r="H959" i="1"/>
  <c r="D959" i="1"/>
  <c r="C959" i="1"/>
  <c r="G959" i="1" s="1"/>
  <c r="D958" i="1"/>
  <c r="G958" i="1" s="1"/>
  <c r="C958" i="1"/>
  <c r="G957" i="1"/>
  <c r="D957" i="1"/>
  <c r="C957" i="1"/>
  <c r="H957" i="1" s="1"/>
  <c r="H956" i="1"/>
  <c r="D956" i="1"/>
  <c r="C956" i="1"/>
  <c r="G956" i="1" s="1"/>
  <c r="D955" i="1"/>
  <c r="G955" i="1" s="1"/>
  <c r="C955" i="1"/>
  <c r="H954" i="1"/>
  <c r="D954" i="1"/>
  <c r="C954" i="1"/>
  <c r="G954" i="1" s="1"/>
  <c r="H953" i="1"/>
  <c r="D953" i="1"/>
  <c r="C953" i="1"/>
  <c r="G953" i="1" s="1"/>
  <c r="D952" i="1"/>
  <c r="C952" i="1"/>
  <c r="H951" i="1"/>
  <c r="D951" i="1"/>
  <c r="G951" i="1" s="1"/>
  <c r="C951" i="1"/>
  <c r="H950" i="1"/>
  <c r="D950" i="1"/>
  <c r="C950" i="1"/>
  <c r="G950" i="1" s="1"/>
  <c r="D949" i="1"/>
  <c r="C949" i="1"/>
  <c r="H948" i="1"/>
  <c r="G948" i="1"/>
  <c r="D948" i="1"/>
  <c r="C948" i="1"/>
  <c r="H947" i="1"/>
  <c r="D947" i="1"/>
  <c r="C947" i="1"/>
  <c r="G947" i="1" s="1"/>
  <c r="G946" i="1"/>
  <c r="D946" i="1"/>
  <c r="C946" i="1"/>
  <c r="D945" i="1"/>
  <c r="C945" i="1"/>
  <c r="H944" i="1"/>
  <c r="D944" i="1"/>
  <c r="C944" i="1"/>
  <c r="G944" i="1" s="1"/>
  <c r="D943" i="1"/>
  <c r="C943" i="1"/>
  <c r="H943" i="1" s="1"/>
  <c r="D942" i="1"/>
  <c r="C942" i="1"/>
  <c r="H942" i="1" s="1"/>
  <c r="H941" i="1"/>
  <c r="D941" i="1"/>
  <c r="C941" i="1"/>
  <c r="G941" i="1" s="1"/>
  <c r="D940" i="1"/>
  <c r="G940" i="1" s="1"/>
  <c r="C940" i="1"/>
  <c r="G939" i="1"/>
  <c r="D939" i="1"/>
  <c r="C939" i="1"/>
  <c r="H939" i="1" s="1"/>
  <c r="D938" i="1"/>
  <c r="C938" i="1"/>
  <c r="D937" i="1"/>
  <c r="G937" i="1" s="1"/>
  <c r="C937" i="1"/>
  <c r="H936" i="1"/>
  <c r="D936" i="1"/>
  <c r="C936" i="1"/>
  <c r="G936" i="1" s="1"/>
  <c r="D935" i="1"/>
  <c r="C935" i="1"/>
  <c r="G935" i="1" s="1"/>
  <c r="D934" i="1"/>
  <c r="C934" i="1"/>
  <c r="H933" i="1"/>
  <c r="D933" i="1"/>
  <c r="G933" i="1" s="1"/>
  <c r="C933" i="1"/>
  <c r="D932" i="1"/>
  <c r="C932" i="1"/>
  <c r="G932" i="1" s="1"/>
  <c r="D931" i="1"/>
  <c r="C931" i="1"/>
  <c r="D930" i="1"/>
  <c r="G930" i="1" s="1"/>
  <c r="C930" i="1"/>
  <c r="H929" i="1"/>
  <c r="D929" i="1"/>
  <c r="C929" i="1"/>
  <c r="G929" i="1" s="1"/>
  <c r="G928" i="1"/>
  <c r="D928" i="1"/>
  <c r="C928" i="1"/>
  <c r="D927" i="1"/>
  <c r="C927" i="1"/>
  <c r="H926" i="1"/>
  <c r="D926" i="1"/>
  <c r="C926" i="1"/>
  <c r="G926" i="1" s="1"/>
  <c r="D925" i="1"/>
  <c r="C925" i="1"/>
  <c r="H925" i="1" s="1"/>
  <c r="D924" i="1"/>
  <c r="C924" i="1"/>
  <c r="H924" i="1" s="1"/>
  <c r="D923" i="1"/>
  <c r="C923" i="1"/>
  <c r="G923" i="1" s="1"/>
  <c r="D922" i="1"/>
  <c r="G922" i="1" s="1"/>
  <c r="C922" i="1"/>
  <c r="G921" i="1"/>
  <c r="D921" i="1"/>
  <c r="C921" i="1"/>
  <c r="H921" i="1" s="1"/>
  <c r="D920" i="1"/>
  <c r="C920" i="1"/>
  <c r="G919" i="1"/>
  <c r="D919" i="1"/>
  <c r="C919" i="1"/>
  <c r="H918" i="1"/>
  <c r="D918" i="1"/>
  <c r="C918" i="1"/>
  <c r="G918" i="1" s="1"/>
  <c r="D917" i="1"/>
  <c r="C917" i="1"/>
  <c r="H917" i="1" s="1"/>
  <c r="D916" i="1"/>
  <c r="C916" i="1"/>
  <c r="H916" i="1" s="1"/>
  <c r="H915" i="1"/>
  <c r="G915" i="1"/>
  <c r="D915" i="1"/>
  <c r="C915" i="1"/>
  <c r="H914" i="1"/>
  <c r="D914" i="1"/>
  <c r="C914" i="1"/>
  <c r="G914" i="1" s="1"/>
  <c r="G913" i="1"/>
  <c r="D913" i="1"/>
  <c r="C913" i="1"/>
  <c r="H913" i="1" s="1"/>
  <c r="H912" i="1"/>
  <c r="G912" i="1"/>
  <c r="D912" i="1"/>
  <c r="C912" i="1"/>
  <c r="H911" i="1"/>
  <c r="D911" i="1"/>
  <c r="C911" i="1"/>
  <c r="G911" i="1" s="1"/>
  <c r="D910" i="1"/>
  <c r="C910" i="1"/>
  <c r="H909" i="1"/>
  <c r="G909" i="1"/>
  <c r="D909" i="1"/>
  <c r="C909" i="1"/>
  <c r="H908" i="1"/>
  <c r="D908" i="1"/>
  <c r="C908" i="1"/>
  <c r="G908" i="1" s="1"/>
  <c r="D907" i="1"/>
  <c r="C907" i="1"/>
  <c r="H906" i="1"/>
  <c r="G906" i="1"/>
  <c r="D906" i="1"/>
  <c r="C906" i="1"/>
  <c r="H905" i="1"/>
  <c r="D905" i="1"/>
  <c r="C905" i="1"/>
  <c r="G905" i="1" s="1"/>
  <c r="G904" i="1"/>
  <c r="D904" i="1"/>
  <c r="C904" i="1"/>
  <c r="H903" i="1"/>
  <c r="G903" i="1"/>
  <c r="D903" i="1"/>
  <c r="C903" i="1"/>
  <c r="H902" i="1"/>
  <c r="D902" i="1"/>
  <c r="C902" i="1"/>
  <c r="G902" i="1" s="1"/>
  <c r="D901" i="1"/>
  <c r="C901" i="1"/>
  <c r="H901" i="1" s="1"/>
  <c r="H900" i="1"/>
  <c r="G900" i="1"/>
  <c r="D900" i="1"/>
  <c r="C900" i="1"/>
  <c r="H899" i="1"/>
  <c r="D899" i="1"/>
  <c r="C899" i="1"/>
  <c r="G899" i="1" s="1"/>
  <c r="D898" i="1"/>
  <c r="C898" i="1"/>
  <c r="H898" i="1" s="1"/>
  <c r="H897" i="1"/>
  <c r="G897" i="1"/>
  <c r="D897" i="1"/>
  <c r="C897" i="1"/>
  <c r="H896" i="1"/>
  <c r="D896" i="1"/>
  <c r="C896" i="1"/>
  <c r="G896" i="1" s="1"/>
  <c r="G895" i="1"/>
  <c r="D895" i="1"/>
  <c r="C895" i="1"/>
  <c r="H895" i="1" s="1"/>
  <c r="H894" i="1"/>
  <c r="G894" i="1"/>
  <c r="D894" i="1"/>
  <c r="C894" i="1"/>
  <c r="H893" i="1"/>
  <c r="D893" i="1"/>
  <c r="C893" i="1"/>
  <c r="G893" i="1" s="1"/>
  <c r="D892" i="1"/>
  <c r="C892" i="1"/>
  <c r="H891" i="1"/>
  <c r="G891" i="1"/>
  <c r="D891" i="1"/>
  <c r="C891" i="1"/>
  <c r="H890" i="1"/>
  <c r="D890" i="1"/>
  <c r="C890" i="1"/>
  <c r="G890" i="1" s="1"/>
  <c r="D889" i="1"/>
  <c r="C889" i="1"/>
  <c r="H888" i="1"/>
  <c r="G888" i="1"/>
  <c r="D888" i="1"/>
  <c r="C888" i="1"/>
  <c r="H887" i="1"/>
  <c r="D887" i="1"/>
  <c r="C887" i="1"/>
  <c r="G887" i="1" s="1"/>
  <c r="G886" i="1"/>
  <c r="D886" i="1"/>
  <c r="C886" i="1"/>
  <c r="H885" i="1"/>
  <c r="G885" i="1"/>
  <c r="D885" i="1"/>
  <c r="C885" i="1"/>
  <c r="H884" i="1"/>
  <c r="D884" i="1"/>
  <c r="C884" i="1"/>
  <c r="G884" i="1" s="1"/>
  <c r="D883" i="1"/>
  <c r="C883" i="1"/>
  <c r="H883" i="1" s="1"/>
  <c r="H882" i="1"/>
  <c r="G882" i="1"/>
  <c r="D882" i="1"/>
  <c r="C882" i="1"/>
  <c r="H881" i="1"/>
  <c r="D881" i="1"/>
  <c r="C881" i="1"/>
  <c r="G881" i="1" s="1"/>
  <c r="D880" i="1"/>
  <c r="C880" i="1"/>
  <c r="H880" i="1" s="1"/>
  <c r="H879" i="1"/>
  <c r="G879" i="1"/>
  <c r="D879" i="1"/>
  <c r="C879" i="1"/>
  <c r="H878" i="1"/>
  <c r="D878" i="1"/>
  <c r="C878" i="1"/>
  <c r="G878" i="1" s="1"/>
  <c r="G877" i="1"/>
  <c r="D877" i="1"/>
  <c r="C877" i="1"/>
  <c r="H877" i="1" s="1"/>
  <c r="H876" i="1"/>
  <c r="G876" i="1"/>
  <c r="D876" i="1"/>
  <c r="C876" i="1"/>
  <c r="H875" i="1"/>
  <c r="D875" i="1"/>
  <c r="C875" i="1"/>
  <c r="G875" i="1" s="1"/>
  <c r="D874" i="1"/>
  <c r="C874" i="1"/>
  <c r="H873" i="1"/>
  <c r="G873" i="1"/>
  <c r="D873" i="1"/>
  <c r="C873" i="1"/>
  <c r="H872" i="1"/>
  <c r="D872" i="1"/>
  <c r="C872" i="1"/>
  <c r="G872" i="1" s="1"/>
  <c r="D871" i="1"/>
  <c r="C871" i="1"/>
  <c r="H870" i="1"/>
  <c r="G870" i="1"/>
  <c r="D870" i="1"/>
  <c r="C870" i="1"/>
  <c r="H869" i="1"/>
  <c r="D869" i="1"/>
  <c r="C869" i="1"/>
  <c r="G869" i="1" s="1"/>
  <c r="G868" i="1"/>
  <c r="D868" i="1"/>
  <c r="C868" i="1"/>
  <c r="H868" i="1" s="1"/>
  <c r="H867" i="1"/>
  <c r="G867" i="1"/>
  <c r="D867" i="1"/>
  <c r="C867" i="1"/>
  <c r="H866" i="1"/>
  <c r="D866" i="1"/>
  <c r="C866" i="1"/>
  <c r="G866" i="1" s="1"/>
  <c r="D865" i="1"/>
  <c r="C865" i="1"/>
  <c r="H865" i="1" s="1"/>
  <c r="H864" i="1"/>
  <c r="G864" i="1"/>
  <c r="D864" i="1"/>
  <c r="C864" i="1"/>
  <c r="H863" i="1"/>
  <c r="D863" i="1"/>
  <c r="C863" i="1"/>
  <c r="G863" i="1" s="1"/>
  <c r="D862" i="1"/>
  <c r="C862" i="1"/>
  <c r="H862" i="1" s="1"/>
  <c r="H861" i="1"/>
  <c r="G861" i="1"/>
  <c r="D861" i="1"/>
  <c r="C861" i="1"/>
  <c r="H860" i="1"/>
  <c r="D860" i="1"/>
  <c r="C860" i="1"/>
  <c r="G860" i="1" s="1"/>
  <c r="G859" i="1"/>
  <c r="D859" i="1"/>
  <c r="C859" i="1"/>
  <c r="H859" i="1" s="1"/>
  <c r="H858" i="1"/>
  <c r="G858" i="1"/>
  <c r="D858" i="1"/>
  <c r="C858" i="1"/>
  <c r="H857" i="1"/>
  <c r="D857" i="1"/>
  <c r="C857" i="1"/>
  <c r="G857" i="1" s="1"/>
  <c r="D856" i="1"/>
  <c r="C856" i="1"/>
  <c r="H855" i="1"/>
  <c r="G855" i="1"/>
  <c r="D855" i="1"/>
  <c r="C855" i="1"/>
  <c r="H854" i="1"/>
  <c r="D854" i="1"/>
  <c r="C854" i="1"/>
  <c r="G854" i="1" s="1"/>
  <c r="D853" i="1"/>
  <c r="C853" i="1"/>
  <c r="H852" i="1"/>
  <c r="G852" i="1"/>
  <c r="D852" i="1"/>
  <c r="C852" i="1"/>
  <c r="H851" i="1"/>
  <c r="G851" i="1"/>
  <c r="D851" i="1"/>
  <c r="C851" i="1"/>
  <c r="D850" i="1"/>
  <c r="C850" i="1"/>
  <c r="H850" i="1" s="1"/>
  <c r="H849" i="1"/>
  <c r="G849" i="1"/>
  <c r="D849" i="1"/>
  <c r="C849" i="1"/>
  <c r="H848" i="1"/>
  <c r="G848" i="1"/>
  <c r="D848" i="1"/>
  <c r="C848" i="1"/>
  <c r="G847" i="1"/>
  <c r="D847" i="1"/>
  <c r="C847" i="1"/>
  <c r="H847" i="1" s="1"/>
  <c r="H846" i="1"/>
  <c r="G846" i="1"/>
  <c r="D846" i="1"/>
  <c r="C846" i="1"/>
  <c r="H845" i="1"/>
  <c r="G845" i="1"/>
  <c r="D845" i="1"/>
  <c r="C845" i="1"/>
  <c r="D844" i="1"/>
  <c r="C844" i="1"/>
  <c r="H843" i="1"/>
  <c r="G843" i="1"/>
  <c r="D843" i="1"/>
  <c r="C843" i="1"/>
  <c r="H842" i="1"/>
  <c r="G842" i="1"/>
  <c r="D842" i="1"/>
  <c r="C842" i="1"/>
  <c r="D841" i="1"/>
  <c r="C841" i="1"/>
  <c r="H841" i="1" s="1"/>
  <c r="H840" i="1"/>
  <c r="G840" i="1"/>
  <c r="D840" i="1"/>
  <c r="C840" i="1"/>
  <c r="H839" i="1"/>
  <c r="G839" i="1"/>
  <c r="D839" i="1"/>
  <c r="C839" i="1"/>
  <c r="D838" i="1"/>
  <c r="G838" i="1" s="1"/>
  <c r="C838" i="1"/>
  <c r="H837" i="1"/>
  <c r="G837" i="1"/>
  <c r="D837" i="1"/>
  <c r="C837" i="1"/>
  <c r="H836" i="1"/>
  <c r="G836" i="1"/>
  <c r="D836" i="1"/>
  <c r="C836" i="1"/>
  <c r="D835" i="1"/>
  <c r="C835" i="1"/>
  <c r="H835" i="1" s="1"/>
  <c r="H834" i="1"/>
  <c r="G834" i="1"/>
  <c r="D834" i="1"/>
  <c r="C834" i="1"/>
  <c r="H833" i="1"/>
  <c r="G833" i="1"/>
  <c r="D833" i="1"/>
  <c r="C833" i="1"/>
  <c r="D832" i="1"/>
  <c r="C832" i="1"/>
  <c r="H832" i="1" s="1"/>
  <c r="H831" i="1"/>
  <c r="G831" i="1"/>
  <c r="D831" i="1"/>
  <c r="C831" i="1"/>
  <c r="H830" i="1"/>
  <c r="G830" i="1"/>
  <c r="D830" i="1"/>
  <c r="C830" i="1"/>
  <c r="G829" i="1"/>
  <c r="D829" i="1"/>
  <c r="C829" i="1"/>
  <c r="H829" i="1" s="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G820" i="1"/>
  <c r="D820" i="1"/>
  <c r="C820" i="1"/>
  <c r="H819" i="1"/>
  <c r="G819" i="1"/>
  <c r="D819" i="1"/>
  <c r="C819" i="1"/>
  <c r="H818" i="1"/>
  <c r="G818" i="1"/>
  <c r="D818" i="1"/>
  <c r="C818" i="1"/>
  <c r="D817" i="1"/>
  <c r="C817" i="1"/>
  <c r="H816" i="1"/>
  <c r="G816" i="1"/>
  <c r="D816" i="1"/>
  <c r="C816" i="1"/>
  <c r="H815" i="1"/>
  <c r="G815" i="1"/>
  <c r="D815" i="1"/>
  <c r="C815" i="1"/>
  <c r="D814" i="1"/>
  <c r="C814" i="1"/>
  <c r="H814" i="1" s="1"/>
  <c r="H813" i="1"/>
  <c r="G813" i="1"/>
  <c r="D813" i="1"/>
  <c r="C813" i="1"/>
  <c r="H812" i="1"/>
  <c r="G812" i="1"/>
  <c r="D812" i="1"/>
  <c r="C812" i="1"/>
  <c r="G811" i="1"/>
  <c r="D811" i="1"/>
  <c r="C811" i="1"/>
  <c r="H811" i="1" s="1"/>
  <c r="H810" i="1"/>
  <c r="G810" i="1"/>
  <c r="D810" i="1"/>
  <c r="C810" i="1"/>
  <c r="H809" i="1"/>
  <c r="G809" i="1"/>
  <c r="D809" i="1"/>
  <c r="C809" i="1"/>
  <c r="D808" i="1"/>
  <c r="C808" i="1"/>
  <c r="H807" i="1"/>
  <c r="G807" i="1"/>
  <c r="D807" i="1"/>
  <c r="C807" i="1"/>
  <c r="H806" i="1"/>
  <c r="G806" i="1"/>
  <c r="D806" i="1"/>
  <c r="C806" i="1"/>
  <c r="D805" i="1"/>
  <c r="C805" i="1"/>
  <c r="H805" i="1" s="1"/>
  <c r="H804" i="1"/>
  <c r="G804" i="1"/>
  <c r="D804" i="1"/>
  <c r="C804" i="1"/>
  <c r="H803" i="1"/>
  <c r="G803" i="1"/>
  <c r="D803" i="1"/>
  <c r="C803" i="1"/>
  <c r="D802" i="1"/>
  <c r="G802" i="1" s="1"/>
  <c r="C802" i="1"/>
  <c r="H801" i="1"/>
  <c r="G801" i="1"/>
  <c r="D801" i="1"/>
  <c r="C801" i="1"/>
  <c r="H800" i="1"/>
  <c r="G800" i="1"/>
  <c r="D800" i="1"/>
  <c r="C800" i="1"/>
  <c r="D799" i="1"/>
  <c r="C799" i="1"/>
  <c r="H799" i="1" s="1"/>
  <c r="H798" i="1"/>
  <c r="G798" i="1"/>
  <c r="D798" i="1"/>
  <c r="C798" i="1"/>
  <c r="H797" i="1"/>
  <c r="G797" i="1"/>
  <c r="D797" i="1"/>
  <c r="C797" i="1"/>
  <c r="D796" i="1"/>
  <c r="C796" i="1"/>
  <c r="H796" i="1" s="1"/>
  <c r="H795" i="1"/>
  <c r="G795" i="1"/>
  <c r="D795" i="1"/>
  <c r="C795" i="1"/>
  <c r="H794" i="1"/>
  <c r="G794" i="1"/>
  <c r="D794" i="1"/>
  <c r="C794" i="1"/>
  <c r="G793" i="1"/>
  <c r="D793" i="1"/>
  <c r="C793" i="1"/>
  <c r="H793" i="1" s="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G784" i="1"/>
  <c r="D784" i="1"/>
  <c r="C784" i="1"/>
  <c r="H783" i="1"/>
  <c r="G783" i="1"/>
  <c r="D783" i="1"/>
  <c r="C783" i="1"/>
  <c r="H782" i="1"/>
  <c r="G782" i="1"/>
  <c r="D782" i="1"/>
  <c r="C782" i="1"/>
  <c r="D781" i="1"/>
  <c r="C781" i="1"/>
  <c r="H780" i="1"/>
  <c r="G780" i="1"/>
  <c r="D780" i="1"/>
  <c r="C780" i="1"/>
  <c r="H779" i="1"/>
  <c r="G779" i="1"/>
  <c r="D779" i="1"/>
  <c r="C779" i="1"/>
  <c r="D778" i="1"/>
  <c r="C778" i="1"/>
  <c r="H778" i="1" s="1"/>
  <c r="H777" i="1"/>
  <c r="G777" i="1"/>
  <c r="D777" i="1"/>
  <c r="C777" i="1"/>
  <c r="H776" i="1"/>
  <c r="G776" i="1"/>
  <c r="D776" i="1"/>
  <c r="C776" i="1"/>
  <c r="G775" i="1"/>
  <c r="D775" i="1"/>
  <c r="C775" i="1"/>
  <c r="H775" i="1" s="1"/>
  <c r="H774" i="1"/>
  <c r="G774" i="1"/>
  <c r="D774" i="1"/>
  <c r="C774" i="1"/>
  <c r="H773" i="1"/>
  <c r="G773" i="1"/>
  <c r="D773" i="1"/>
  <c r="C773" i="1"/>
  <c r="D772" i="1"/>
  <c r="C772" i="1"/>
  <c r="H771" i="1"/>
  <c r="G771" i="1"/>
  <c r="D771" i="1"/>
  <c r="C771" i="1"/>
  <c r="H770" i="1"/>
  <c r="G770" i="1"/>
  <c r="D770" i="1"/>
  <c r="C770" i="1"/>
  <c r="D769" i="1"/>
  <c r="C769" i="1"/>
  <c r="H769" i="1" s="1"/>
  <c r="H768" i="1"/>
  <c r="G768" i="1"/>
  <c r="D768" i="1"/>
  <c r="C768" i="1"/>
  <c r="H767" i="1"/>
  <c r="G767" i="1"/>
  <c r="D767" i="1"/>
  <c r="C767" i="1"/>
  <c r="D766" i="1"/>
  <c r="G766" i="1" s="1"/>
  <c r="C766" i="1"/>
  <c r="H765" i="1"/>
  <c r="G765" i="1"/>
  <c r="D765" i="1"/>
  <c r="C765" i="1"/>
  <c r="H764" i="1"/>
  <c r="G764" i="1"/>
  <c r="D764" i="1"/>
  <c r="C764" i="1"/>
  <c r="D763" i="1"/>
  <c r="C763" i="1"/>
  <c r="H763" i="1" s="1"/>
  <c r="H762" i="1"/>
  <c r="G762" i="1"/>
  <c r="D762" i="1"/>
  <c r="C762" i="1"/>
  <c r="H761" i="1"/>
  <c r="G761" i="1"/>
  <c r="D761" i="1"/>
  <c r="C761" i="1"/>
  <c r="D760" i="1"/>
  <c r="C760" i="1"/>
  <c r="H760" i="1" s="1"/>
  <c r="H759" i="1"/>
  <c r="G759" i="1"/>
  <c r="D759" i="1"/>
  <c r="C759" i="1"/>
  <c r="H758" i="1"/>
  <c r="G758" i="1"/>
  <c r="D758" i="1"/>
  <c r="C758" i="1"/>
  <c r="G757" i="1"/>
  <c r="D757" i="1"/>
  <c r="C757" i="1"/>
  <c r="H757" i="1" s="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G748" i="1"/>
  <c r="D748" i="1"/>
  <c r="C748" i="1"/>
  <c r="H747" i="1"/>
  <c r="G747" i="1"/>
  <c r="D747" i="1"/>
  <c r="C747" i="1"/>
  <c r="H746" i="1"/>
  <c r="G746" i="1"/>
  <c r="D746" i="1"/>
  <c r="C746" i="1"/>
  <c r="D745" i="1"/>
  <c r="C745" i="1"/>
  <c r="H744" i="1"/>
  <c r="G744" i="1"/>
  <c r="D744" i="1"/>
  <c r="C744" i="1"/>
  <c r="H743" i="1"/>
  <c r="G743" i="1"/>
  <c r="D743" i="1"/>
  <c r="C743" i="1"/>
  <c r="D742" i="1"/>
  <c r="C742" i="1"/>
  <c r="H742" i="1" s="1"/>
  <c r="H741" i="1"/>
  <c r="G741" i="1"/>
  <c r="D741" i="1"/>
  <c r="C741" i="1"/>
  <c r="H740" i="1"/>
  <c r="G740" i="1"/>
  <c r="D740" i="1"/>
  <c r="C740" i="1"/>
  <c r="G739" i="1"/>
  <c r="D739" i="1"/>
  <c r="C739" i="1"/>
  <c r="H739" i="1" s="1"/>
  <c r="H738" i="1"/>
  <c r="G738" i="1"/>
  <c r="D738" i="1"/>
  <c r="C738" i="1"/>
  <c r="H737" i="1"/>
  <c r="G737" i="1"/>
  <c r="D737" i="1"/>
  <c r="C737" i="1"/>
  <c r="D736" i="1"/>
  <c r="C736" i="1"/>
  <c r="H735" i="1"/>
  <c r="G735" i="1"/>
  <c r="D735" i="1"/>
  <c r="C735" i="1"/>
  <c r="H734" i="1"/>
  <c r="G734" i="1"/>
  <c r="D734" i="1"/>
  <c r="C734" i="1"/>
  <c r="D733" i="1"/>
  <c r="C733" i="1"/>
  <c r="H733" i="1" s="1"/>
  <c r="H732" i="1"/>
  <c r="G732" i="1"/>
  <c r="D732" i="1"/>
  <c r="C732" i="1"/>
  <c r="H731" i="1"/>
  <c r="G731" i="1"/>
  <c r="D731" i="1"/>
  <c r="C731" i="1"/>
  <c r="D730" i="1"/>
  <c r="G730" i="1" s="1"/>
  <c r="C730" i="1"/>
  <c r="H729" i="1"/>
  <c r="G729" i="1"/>
  <c r="D729" i="1"/>
  <c r="C729" i="1"/>
  <c r="H728" i="1"/>
  <c r="G728" i="1"/>
  <c r="D728" i="1"/>
  <c r="C728" i="1"/>
  <c r="D727" i="1"/>
  <c r="C727" i="1"/>
  <c r="H726" i="1"/>
  <c r="G726" i="1"/>
  <c r="D726" i="1"/>
  <c r="C726" i="1"/>
  <c r="H725" i="1"/>
  <c r="G725" i="1"/>
  <c r="D725" i="1"/>
  <c r="C725" i="1"/>
  <c r="D724" i="1"/>
  <c r="C724" i="1"/>
  <c r="H724" i="1" s="1"/>
  <c r="H723" i="1"/>
  <c r="G723" i="1"/>
  <c r="D723" i="1"/>
  <c r="C723" i="1"/>
  <c r="H722" i="1"/>
  <c r="G722" i="1"/>
  <c r="D722" i="1"/>
  <c r="C722" i="1"/>
  <c r="G721" i="1"/>
  <c r="D721" i="1"/>
  <c r="C721" i="1"/>
  <c r="H721" i="1" s="1"/>
  <c r="H720" i="1"/>
  <c r="G720" i="1"/>
  <c r="D720" i="1"/>
  <c r="C720" i="1"/>
  <c r="H719" i="1"/>
  <c r="G719" i="1"/>
  <c r="D719" i="1"/>
  <c r="C719" i="1"/>
  <c r="D718" i="1"/>
  <c r="C718" i="1"/>
  <c r="H717" i="1"/>
  <c r="G717" i="1"/>
  <c r="D717" i="1"/>
  <c r="C717" i="1"/>
  <c r="D716" i="1"/>
  <c r="C716" i="1"/>
  <c r="H716" i="1" s="1"/>
  <c r="D715" i="1"/>
  <c r="C715" i="1"/>
  <c r="H714" i="1"/>
  <c r="G714" i="1"/>
  <c r="D714" i="1"/>
  <c r="C714" i="1"/>
  <c r="H713" i="1"/>
  <c r="G713" i="1"/>
  <c r="D713" i="1"/>
  <c r="C713" i="1"/>
  <c r="G712" i="1"/>
  <c r="D712" i="1"/>
  <c r="C712" i="1"/>
  <c r="H711" i="1"/>
  <c r="G711" i="1"/>
  <c r="D711" i="1"/>
  <c r="C711" i="1"/>
  <c r="H710" i="1"/>
  <c r="G710" i="1"/>
  <c r="D710" i="1"/>
  <c r="C710" i="1"/>
  <c r="D709" i="1"/>
  <c r="C709" i="1"/>
  <c r="H708" i="1"/>
  <c r="G708" i="1"/>
  <c r="D708" i="1"/>
  <c r="C708" i="1"/>
  <c r="H707" i="1"/>
  <c r="G707" i="1"/>
  <c r="D707" i="1"/>
  <c r="C707" i="1"/>
  <c r="D706" i="1"/>
  <c r="C706" i="1"/>
  <c r="H706" i="1" s="1"/>
  <c r="H705" i="1"/>
  <c r="G705" i="1"/>
  <c r="D705" i="1"/>
  <c r="C705" i="1"/>
  <c r="H704" i="1"/>
  <c r="G704" i="1"/>
  <c r="D704" i="1"/>
  <c r="C704" i="1"/>
  <c r="G703" i="1"/>
  <c r="D703" i="1"/>
  <c r="C703" i="1"/>
  <c r="H703" i="1" s="1"/>
  <c r="H702" i="1"/>
  <c r="G702" i="1"/>
  <c r="D702" i="1"/>
  <c r="C702" i="1"/>
  <c r="H701" i="1"/>
  <c r="G701" i="1"/>
  <c r="D701" i="1"/>
  <c r="C701" i="1"/>
  <c r="D700" i="1"/>
  <c r="C700" i="1"/>
  <c r="H699" i="1"/>
  <c r="G699" i="1"/>
  <c r="D699" i="1"/>
  <c r="C699" i="1"/>
  <c r="H698" i="1"/>
  <c r="G698" i="1"/>
  <c r="D698" i="1"/>
  <c r="C698" i="1"/>
  <c r="D697" i="1"/>
  <c r="C697" i="1"/>
  <c r="H697" i="1" s="1"/>
  <c r="H696" i="1"/>
  <c r="G696" i="1"/>
  <c r="D696" i="1"/>
  <c r="C696" i="1"/>
  <c r="H695" i="1"/>
  <c r="G695" i="1"/>
  <c r="D695" i="1"/>
  <c r="C695" i="1"/>
  <c r="D694" i="1"/>
  <c r="G694" i="1" s="1"/>
  <c r="C694" i="1"/>
  <c r="H693" i="1"/>
  <c r="G693" i="1"/>
  <c r="D693" i="1"/>
  <c r="C693" i="1"/>
  <c r="H692" i="1"/>
  <c r="G692" i="1"/>
  <c r="D692" i="1"/>
  <c r="C692" i="1"/>
  <c r="D691" i="1"/>
  <c r="C691" i="1"/>
  <c r="H691" i="1" s="1"/>
  <c r="H690" i="1"/>
  <c r="G690" i="1"/>
  <c r="D690" i="1"/>
  <c r="C690" i="1"/>
  <c r="H689" i="1"/>
  <c r="G689" i="1"/>
  <c r="D689" i="1"/>
  <c r="C689" i="1"/>
  <c r="D688" i="1"/>
  <c r="C688" i="1"/>
  <c r="H688" i="1" s="1"/>
  <c r="H687" i="1"/>
  <c r="G687" i="1"/>
  <c r="D687" i="1"/>
  <c r="C687" i="1"/>
  <c r="H686" i="1"/>
  <c r="G686" i="1"/>
  <c r="D686" i="1"/>
  <c r="C686" i="1"/>
  <c r="G685" i="1"/>
  <c r="D685" i="1"/>
  <c r="C685" i="1"/>
  <c r="H685" i="1" s="1"/>
  <c r="H684" i="1"/>
  <c r="G684" i="1"/>
  <c r="D684" i="1"/>
  <c r="C684" i="1"/>
  <c r="H683" i="1"/>
  <c r="G683" i="1"/>
  <c r="D683" i="1"/>
  <c r="C683" i="1"/>
  <c r="D682" i="1"/>
  <c r="C682" i="1"/>
  <c r="H681" i="1"/>
  <c r="G681" i="1"/>
  <c r="D681" i="1"/>
  <c r="C681" i="1"/>
  <c r="H680" i="1"/>
  <c r="G680" i="1"/>
  <c r="D680" i="1"/>
  <c r="C680" i="1"/>
  <c r="D679" i="1"/>
  <c r="C679" i="1"/>
  <c r="H678" i="1"/>
  <c r="G678" i="1"/>
  <c r="D678" i="1"/>
  <c r="C678" i="1"/>
  <c r="H677" i="1"/>
  <c r="G677" i="1"/>
  <c r="D677" i="1"/>
  <c r="C677" i="1"/>
  <c r="D676" i="1"/>
  <c r="C676" i="1"/>
  <c r="G676" i="1" s="1"/>
  <c r="H675" i="1"/>
  <c r="G675" i="1"/>
  <c r="D675" i="1"/>
  <c r="C675" i="1"/>
  <c r="H674" i="1"/>
  <c r="G674" i="1"/>
  <c r="D674" i="1"/>
  <c r="C674" i="1"/>
  <c r="D673" i="1"/>
  <c r="C673" i="1"/>
  <c r="H672" i="1"/>
  <c r="G672" i="1"/>
  <c r="D672" i="1"/>
  <c r="C672" i="1"/>
  <c r="H671" i="1"/>
  <c r="G671" i="1"/>
  <c r="D671" i="1"/>
  <c r="C671" i="1"/>
  <c r="D670" i="1"/>
  <c r="C670" i="1"/>
  <c r="H670" i="1" s="1"/>
  <c r="H669" i="1"/>
  <c r="G669" i="1"/>
  <c r="D669" i="1"/>
  <c r="C669" i="1"/>
  <c r="H668" i="1"/>
  <c r="G668" i="1"/>
  <c r="D668" i="1"/>
  <c r="C668" i="1"/>
  <c r="G667" i="1"/>
  <c r="D667" i="1"/>
  <c r="C667" i="1"/>
  <c r="H667" i="1" s="1"/>
  <c r="H666" i="1"/>
  <c r="G666" i="1"/>
  <c r="D666" i="1"/>
  <c r="C666" i="1"/>
  <c r="H665" i="1"/>
  <c r="G665" i="1"/>
  <c r="D665" i="1"/>
  <c r="C665" i="1"/>
  <c r="D664" i="1"/>
  <c r="C664" i="1"/>
  <c r="H663" i="1"/>
  <c r="G663" i="1"/>
  <c r="D663" i="1"/>
  <c r="C663" i="1"/>
  <c r="H662" i="1"/>
  <c r="G662" i="1"/>
  <c r="D662" i="1"/>
  <c r="C662" i="1"/>
  <c r="D661" i="1"/>
  <c r="C661" i="1"/>
  <c r="H661" i="1" s="1"/>
  <c r="H660" i="1"/>
  <c r="G660" i="1"/>
  <c r="D660" i="1"/>
  <c r="C660" i="1"/>
  <c r="H659" i="1"/>
  <c r="G659" i="1"/>
  <c r="D659" i="1"/>
  <c r="C659" i="1"/>
  <c r="D658" i="1"/>
  <c r="G658" i="1" s="1"/>
  <c r="C658" i="1"/>
  <c r="H657" i="1"/>
  <c r="G657" i="1"/>
  <c r="D657" i="1"/>
  <c r="C657" i="1"/>
  <c r="H656" i="1"/>
  <c r="G656" i="1"/>
  <c r="D656" i="1"/>
  <c r="C656" i="1"/>
  <c r="D655" i="1"/>
  <c r="C655" i="1"/>
  <c r="H655" i="1" s="1"/>
  <c r="H654" i="1"/>
  <c r="G654" i="1"/>
  <c r="D654" i="1"/>
  <c r="C654" i="1"/>
  <c r="H653" i="1"/>
  <c r="G653" i="1"/>
  <c r="D653" i="1"/>
  <c r="C653" i="1"/>
  <c r="D652" i="1"/>
  <c r="C652" i="1"/>
  <c r="D651" i="1"/>
  <c r="C651" i="1"/>
  <c r="H651" i="1" s="1"/>
  <c r="H650" i="1"/>
  <c r="G650" i="1"/>
  <c r="D650" i="1"/>
  <c r="C650" i="1"/>
  <c r="D649" i="1"/>
  <c r="C649" i="1"/>
  <c r="D648" i="1"/>
  <c r="C648" i="1"/>
  <c r="D647" i="1"/>
  <c r="C647" i="1"/>
  <c r="H647" i="1" s="1"/>
  <c r="D646" i="1"/>
  <c r="C646" i="1"/>
  <c r="D645" i="1"/>
  <c r="C645" i="1"/>
  <c r="H645" i="1" s="1"/>
  <c r="C642" i="1"/>
  <c r="C641" i="1"/>
  <c r="D636" i="1"/>
  <c r="G636" i="1" s="1"/>
  <c r="C636" i="1"/>
  <c r="D635" i="1"/>
  <c r="G635" i="1" s="1"/>
  <c r="C635" i="1"/>
  <c r="H635" i="1" s="1"/>
  <c r="H632" i="1"/>
  <c r="G632" i="1"/>
  <c r="D632" i="1"/>
  <c r="C632" i="1"/>
  <c r="G631" i="1"/>
  <c r="D631" i="1"/>
  <c r="C631" i="1"/>
  <c r="H631" i="1" s="1"/>
  <c r="H630" i="1"/>
  <c r="G630" i="1"/>
  <c r="D630" i="1"/>
  <c r="C630" i="1"/>
  <c r="H629" i="1"/>
  <c r="G629" i="1"/>
  <c r="D629" i="1"/>
  <c r="C629" i="1"/>
  <c r="D628" i="1"/>
  <c r="C628" i="1"/>
  <c r="H627" i="1"/>
  <c r="G627" i="1"/>
  <c r="D627" i="1"/>
  <c r="C627" i="1"/>
  <c r="H626" i="1"/>
  <c r="G626" i="1"/>
  <c r="D626" i="1"/>
  <c r="C626" i="1"/>
  <c r="D625" i="1"/>
  <c r="C625" i="1"/>
  <c r="H625" i="1" s="1"/>
  <c r="H624" i="1"/>
  <c r="G624" i="1"/>
  <c r="D624" i="1"/>
  <c r="C624" i="1"/>
  <c r="D623" i="1"/>
  <c r="D622" i="1"/>
  <c r="C622" i="1"/>
  <c r="H622" i="1" s="1"/>
  <c r="H621" i="1"/>
  <c r="G621" i="1"/>
  <c r="D621" i="1"/>
  <c r="C621" i="1"/>
  <c r="H620" i="1"/>
  <c r="G620" i="1"/>
  <c r="D620" i="1"/>
  <c r="C620" i="1"/>
  <c r="G619" i="1"/>
  <c r="D619" i="1"/>
  <c r="C619" i="1"/>
  <c r="H619" i="1" s="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G610" i="1"/>
  <c r="D610" i="1"/>
  <c r="C610" i="1"/>
  <c r="H609" i="1"/>
  <c r="G609" i="1"/>
  <c r="D609" i="1"/>
  <c r="C609" i="1"/>
  <c r="H608" i="1"/>
  <c r="G608" i="1"/>
  <c r="D608" i="1"/>
  <c r="C608" i="1"/>
  <c r="D607" i="1"/>
  <c r="C607" i="1"/>
  <c r="H606" i="1"/>
  <c r="G606" i="1"/>
  <c r="D606" i="1"/>
  <c r="C606" i="1"/>
  <c r="H605" i="1"/>
  <c r="G605" i="1"/>
  <c r="D605" i="1"/>
  <c r="C605" i="1"/>
  <c r="D604" i="1"/>
  <c r="C604" i="1"/>
  <c r="H604" i="1" s="1"/>
  <c r="H603" i="1"/>
  <c r="G603" i="1"/>
  <c r="D603" i="1"/>
  <c r="C603" i="1"/>
  <c r="H602" i="1"/>
  <c r="G602" i="1"/>
  <c r="D602" i="1"/>
  <c r="C602" i="1"/>
  <c r="G601" i="1"/>
  <c r="D601" i="1"/>
  <c r="C601" i="1"/>
  <c r="H601" i="1" s="1"/>
  <c r="H600" i="1"/>
  <c r="G600" i="1"/>
  <c r="D600" i="1"/>
  <c r="C600" i="1"/>
  <c r="H599" i="1"/>
  <c r="G599" i="1"/>
  <c r="D599" i="1"/>
  <c r="C599" i="1"/>
  <c r="D598" i="1"/>
  <c r="C598" i="1"/>
  <c r="H597" i="1"/>
  <c r="G597" i="1"/>
  <c r="D597" i="1"/>
  <c r="C597" i="1"/>
  <c r="H596" i="1"/>
  <c r="G596" i="1"/>
  <c r="D596" i="1"/>
  <c r="C596" i="1"/>
  <c r="D595" i="1"/>
  <c r="C595" i="1"/>
  <c r="H595" i="1" s="1"/>
  <c r="H594" i="1"/>
  <c r="G594" i="1"/>
  <c r="D594" i="1"/>
  <c r="C594" i="1"/>
  <c r="H593" i="1"/>
  <c r="G593" i="1"/>
  <c r="D593" i="1"/>
  <c r="C593" i="1"/>
  <c r="D592" i="1"/>
  <c r="G592" i="1" s="1"/>
  <c r="C592" i="1"/>
  <c r="D591" i="1"/>
  <c r="H590" i="1"/>
  <c r="G590" i="1"/>
  <c r="D590" i="1"/>
  <c r="C590" i="1"/>
  <c r="G589" i="1"/>
  <c r="D589" i="1"/>
  <c r="C589" i="1"/>
  <c r="H589" i="1" s="1"/>
  <c r="H588" i="1"/>
  <c r="G588" i="1"/>
  <c r="D588" i="1"/>
  <c r="C588" i="1"/>
  <c r="H587" i="1"/>
  <c r="G587" i="1"/>
  <c r="D587" i="1"/>
  <c r="C587" i="1"/>
  <c r="D586" i="1"/>
  <c r="C586" i="1"/>
  <c r="H585" i="1"/>
  <c r="G585" i="1"/>
  <c r="D585" i="1"/>
  <c r="C585" i="1"/>
  <c r="H584" i="1"/>
  <c r="G584" i="1"/>
  <c r="D584" i="1"/>
  <c r="C584" i="1"/>
  <c r="D583" i="1"/>
  <c r="C583" i="1"/>
  <c r="H582" i="1"/>
  <c r="G582" i="1"/>
  <c r="D582" i="1"/>
  <c r="C582" i="1"/>
  <c r="H581" i="1"/>
  <c r="G581" i="1"/>
  <c r="D581" i="1"/>
  <c r="C581" i="1"/>
  <c r="G580" i="1"/>
  <c r="D580" i="1"/>
  <c r="C580" i="1"/>
  <c r="H579" i="1"/>
  <c r="G579" i="1"/>
  <c r="D579" i="1"/>
  <c r="C579" i="1"/>
  <c r="D578" i="1"/>
  <c r="G577" i="1"/>
  <c r="D577" i="1"/>
  <c r="C577" i="1"/>
  <c r="H577" i="1" s="1"/>
  <c r="H576" i="1"/>
  <c r="G576" i="1"/>
  <c r="D576" i="1"/>
  <c r="C576" i="1"/>
  <c r="H575" i="1"/>
  <c r="G575" i="1"/>
  <c r="D575" i="1"/>
  <c r="C575" i="1"/>
  <c r="D574" i="1"/>
  <c r="C574" i="1"/>
  <c r="H573" i="1"/>
  <c r="G573" i="1"/>
  <c r="D573" i="1"/>
  <c r="C573" i="1"/>
  <c r="H572" i="1"/>
  <c r="G572" i="1"/>
  <c r="D572" i="1"/>
  <c r="C572" i="1"/>
  <c r="D571" i="1"/>
  <c r="C571" i="1"/>
  <c r="H571" i="1" s="1"/>
  <c r="H570" i="1"/>
  <c r="G570" i="1"/>
  <c r="D570" i="1"/>
  <c r="C570" i="1"/>
  <c r="H569" i="1"/>
  <c r="G569" i="1"/>
  <c r="D569" i="1"/>
  <c r="C569" i="1"/>
  <c r="D568" i="1"/>
  <c r="G568" i="1" s="1"/>
  <c r="C568" i="1"/>
  <c r="H567" i="1"/>
  <c r="G567" i="1"/>
  <c r="D567" i="1"/>
  <c r="C567" i="1"/>
  <c r="H566" i="1"/>
  <c r="G566" i="1"/>
  <c r="D566" i="1"/>
  <c r="C566" i="1"/>
  <c r="D565" i="1"/>
  <c r="H564" i="1"/>
  <c r="G564" i="1"/>
  <c r="D564" i="1"/>
  <c r="C564" i="1"/>
  <c r="H563" i="1"/>
  <c r="G563" i="1"/>
  <c r="D563" i="1"/>
  <c r="C563" i="1"/>
  <c r="D562" i="1"/>
  <c r="C562" i="1"/>
  <c r="H562" i="1" s="1"/>
  <c r="H561" i="1"/>
  <c r="G561" i="1"/>
  <c r="D561" i="1"/>
  <c r="C561" i="1"/>
  <c r="H560" i="1"/>
  <c r="G560" i="1"/>
  <c r="D560" i="1"/>
  <c r="C560" i="1"/>
  <c r="G559" i="1"/>
  <c r="D559" i="1"/>
  <c r="C559" i="1"/>
  <c r="H559" i="1" s="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G550" i="1"/>
  <c r="D550" i="1"/>
  <c r="C550" i="1"/>
  <c r="H549" i="1"/>
  <c r="G549" i="1"/>
  <c r="D549" i="1"/>
  <c r="C549" i="1"/>
  <c r="H548" i="1"/>
  <c r="G548" i="1"/>
  <c r="D548" i="1"/>
  <c r="C548" i="1"/>
  <c r="D547" i="1"/>
  <c r="C547" i="1"/>
  <c r="H546" i="1"/>
  <c r="G546" i="1"/>
  <c r="D546" i="1"/>
  <c r="C546" i="1"/>
  <c r="H545" i="1"/>
  <c r="G545" i="1"/>
  <c r="D545" i="1"/>
  <c r="C545" i="1"/>
  <c r="D544" i="1"/>
  <c r="C544" i="1"/>
  <c r="H544" i="1" s="1"/>
  <c r="H543" i="1"/>
  <c r="G543" i="1"/>
  <c r="D543" i="1"/>
  <c r="C543" i="1"/>
  <c r="H542" i="1"/>
  <c r="G542" i="1"/>
  <c r="D542" i="1"/>
  <c r="C542" i="1"/>
  <c r="G541" i="1"/>
  <c r="D541" i="1"/>
  <c r="C541" i="1"/>
  <c r="H541" i="1" s="1"/>
  <c r="H540" i="1"/>
  <c r="G540" i="1"/>
  <c r="D540" i="1"/>
  <c r="C540" i="1"/>
  <c r="H539" i="1"/>
  <c r="G539" i="1"/>
  <c r="D539" i="1"/>
  <c r="C539" i="1"/>
  <c r="D538" i="1"/>
  <c r="C538" i="1"/>
  <c r="H537" i="1"/>
  <c r="G537" i="1"/>
  <c r="D537" i="1"/>
  <c r="C537" i="1"/>
  <c r="H536" i="1"/>
  <c r="G536" i="1"/>
  <c r="D536" i="1"/>
  <c r="C536" i="1"/>
  <c r="D535" i="1"/>
  <c r="C535" i="1"/>
  <c r="H535" i="1" s="1"/>
  <c r="H534" i="1"/>
  <c r="G534" i="1"/>
  <c r="D534" i="1"/>
  <c r="C534" i="1"/>
  <c r="H533" i="1"/>
  <c r="G533" i="1"/>
  <c r="D533" i="1"/>
  <c r="C533" i="1"/>
  <c r="D532" i="1"/>
  <c r="G532" i="1" s="1"/>
  <c r="C532" i="1"/>
  <c r="H531" i="1"/>
  <c r="G531" i="1"/>
  <c r="D531" i="1"/>
  <c r="C531" i="1"/>
  <c r="C530" i="1"/>
  <c r="H528" i="1"/>
  <c r="G528" i="1"/>
  <c r="D528" i="1"/>
  <c r="C528" i="1"/>
  <c r="H527" i="1"/>
  <c r="G527" i="1"/>
  <c r="D527" i="1"/>
  <c r="C527" i="1"/>
  <c r="D526" i="1"/>
  <c r="C526" i="1"/>
  <c r="H525" i="1"/>
  <c r="G525" i="1"/>
  <c r="D525" i="1"/>
  <c r="C525" i="1"/>
  <c r="H524" i="1"/>
  <c r="G524" i="1"/>
  <c r="D524" i="1"/>
  <c r="C524" i="1"/>
  <c r="D523" i="1"/>
  <c r="C523" i="1"/>
  <c r="H522" i="1"/>
  <c r="G522" i="1"/>
  <c r="D522" i="1"/>
  <c r="C522" i="1"/>
  <c r="H521" i="1"/>
  <c r="G521" i="1"/>
  <c r="D521" i="1"/>
  <c r="C521" i="1"/>
  <c r="G520" i="1"/>
  <c r="D520" i="1"/>
  <c r="C520" i="1"/>
  <c r="H519" i="1"/>
  <c r="G519" i="1"/>
  <c r="D519" i="1"/>
  <c r="C519" i="1"/>
  <c r="H518" i="1"/>
  <c r="G518" i="1"/>
  <c r="D518" i="1"/>
  <c r="C518" i="1"/>
  <c r="D517" i="1"/>
  <c r="C517" i="1"/>
  <c r="D516" i="1"/>
  <c r="H515" i="1"/>
  <c r="G515" i="1"/>
  <c r="D515" i="1"/>
  <c r="C515" i="1"/>
  <c r="G514" i="1"/>
  <c r="D514" i="1"/>
  <c r="C514" i="1"/>
  <c r="H514" i="1" s="1"/>
  <c r="H513" i="1"/>
  <c r="G513" i="1"/>
  <c r="D513" i="1"/>
  <c r="C513" i="1"/>
  <c r="H512" i="1"/>
  <c r="G512" i="1"/>
  <c r="D512" i="1"/>
  <c r="C512" i="1"/>
  <c r="D511" i="1"/>
  <c r="C511" i="1"/>
  <c r="H510" i="1"/>
  <c r="G510" i="1"/>
  <c r="D510" i="1"/>
  <c r="C510" i="1"/>
  <c r="H509" i="1"/>
  <c r="G509" i="1"/>
  <c r="D509" i="1"/>
  <c r="C509" i="1"/>
  <c r="D508" i="1"/>
  <c r="C508" i="1"/>
  <c r="H508" i="1" s="1"/>
  <c r="H507" i="1"/>
  <c r="G507" i="1"/>
  <c r="D507" i="1"/>
  <c r="C507" i="1"/>
  <c r="H506" i="1"/>
  <c r="G506" i="1"/>
  <c r="D506" i="1"/>
  <c r="C506" i="1"/>
  <c r="D505" i="1"/>
  <c r="G505" i="1" s="1"/>
  <c r="C505" i="1"/>
  <c r="H504" i="1"/>
  <c r="G504" i="1"/>
  <c r="D504" i="1"/>
  <c r="C504" i="1"/>
  <c r="H503" i="1"/>
  <c r="G503" i="1"/>
  <c r="D503" i="1"/>
  <c r="C503" i="1"/>
  <c r="D502" i="1"/>
  <c r="C502" i="1"/>
  <c r="H502" i="1" s="1"/>
  <c r="H501" i="1"/>
  <c r="G501" i="1"/>
  <c r="D501" i="1"/>
  <c r="C501" i="1"/>
  <c r="H500" i="1"/>
  <c r="G500" i="1"/>
  <c r="D500" i="1"/>
  <c r="C500" i="1"/>
  <c r="D499" i="1"/>
  <c r="C499" i="1"/>
  <c r="H499" i="1" s="1"/>
  <c r="H498" i="1"/>
  <c r="G498" i="1"/>
  <c r="D498" i="1"/>
  <c r="C498" i="1"/>
  <c r="H497" i="1"/>
  <c r="G497" i="1"/>
  <c r="D497" i="1"/>
  <c r="C497" i="1"/>
  <c r="G496" i="1"/>
  <c r="D496" i="1"/>
  <c r="C496" i="1"/>
  <c r="H496" i="1" s="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G487" i="1"/>
  <c r="D487" i="1"/>
  <c r="C487" i="1"/>
  <c r="H486" i="1"/>
  <c r="G486" i="1"/>
  <c r="D486" i="1"/>
  <c r="C486" i="1"/>
  <c r="D485" i="1"/>
  <c r="D484" i="1"/>
  <c r="C484" i="1"/>
  <c r="H484" i="1" s="1"/>
  <c r="H483" i="1"/>
  <c r="G483" i="1"/>
  <c r="D483" i="1"/>
  <c r="C483" i="1"/>
  <c r="H482" i="1"/>
  <c r="G482" i="1"/>
  <c r="D482" i="1"/>
  <c r="C482" i="1"/>
  <c r="G481" i="1"/>
  <c r="D481" i="1"/>
  <c r="C481" i="1"/>
  <c r="H481" i="1" s="1"/>
  <c r="H480" i="1"/>
  <c r="G480" i="1"/>
  <c r="D480" i="1"/>
  <c r="C480" i="1"/>
  <c r="H479" i="1"/>
  <c r="G479" i="1"/>
  <c r="D479" i="1"/>
  <c r="C479" i="1"/>
  <c r="D478" i="1"/>
  <c r="C478" i="1"/>
  <c r="H477" i="1"/>
  <c r="G477" i="1"/>
  <c r="D477" i="1"/>
  <c r="C477" i="1"/>
  <c r="H476" i="1"/>
  <c r="G476" i="1"/>
  <c r="D476" i="1"/>
  <c r="C476" i="1"/>
  <c r="D475" i="1"/>
  <c r="H475" i="1" s="1"/>
  <c r="C475" i="1"/>
  <c r="H474" i="1"/>
  <c r="G474" i="1"/>
  <c r="D474" i="1"/>
  <c r="C474" i="1"/>
  <c r="H473" i="1"/>
  <c r="G473" i="1"/>
  <c r="D473" i="1"/>
  <c r="C473" i="1"/>
  <c r="D472" i="1"/>
  <c r="H472" i="1" s="1"/>
  <c r="C472" i="1"/>
  <c r="H471" i="1"/>
  <c r="G471" i="1"/>
  <c r="D471" i="1"/>
  <c r="C471" i="1"/>
  <c r="H470" i="1"/>
  <c r="G470" i="1"/>
  <c r="D470" i="1"/>
  <c r="C470" i="1"/>
  <c r="D469" i="1"/>
  <c r="H469" i="1" s="1"/>
  <c r="C469" i="1"/>
  <c r="H468" i="1"/>
  <c r="G468" i="1"/>
  <c r="D468" i="1"/>
  <c r="C468" i="1"/>
  <c r="H467" i="1"/>
  <c r="G467" i="1"/>
  <c r="D467" i="1"/>
  <c r="C467" i="1"/>
  <c r="D466" i="1"/>
  <c r="H466" i="1" s="1"/>
  <c r="C466" i="1"/>
  <c r="H465" i="1"/>
  <c r="G465" i="1"/>
  <c r="D465" i="1"/>
  <c r="C465" i="1"/>
  <c r="H464" i="1"/>
  <c r="G464" i="1"/>
  <c r="D464" i="1"/>
  <c r="C464" i="1"/>
  <c r="D463" i="1"/>
  <c r="H463" i="1" s="1"/>
  <c r="C463" i="1"/>
  <c r="H462" i="1"/>
  <c r="G462" i="1"/>
  <c r="D462" i="1"/>
  <c r="C462" i="1"/>
  <c r="H461" i="1"/>
  <c r="G461" i="1"/>
  <c r="D461" i="1"/>
  <c r="C461" i="1"/>
  <c r="D460" i="1"/>
  <c r="H460" i="1" s="1"/>
  <c r="C460" i="1"/>
  <c r="G460" i="1" s="1"/>
  <c r="H459" i="1"/>
  <c r="G459" i="1"/>
  <c r="D459" i="1"/>
  <c r="C459" i="1"/>
  <c r="H458" i="1"/>
  <c r="G458" i="1"/>
  <c r="D458" i="1"/>
  <c r="C458" i="1"/>
  <c r="D457" i="1"/>
  <c r="H457" i="1" s="1"/>
  <c r="C457" i="1"/>
  <c r="H456" i="1"/>
  <c r="G456" i="1"/>
  <c r="D456" i="1"/>
  <c r="C456" i="1"/>
  <c r="H455" i="1"/>
  <c r="G455" i="1"/>
  <c r="D455" i="1"/>
  <c r="C455" i="1"/>
  <c r="D454" i="1"/>
  <c r="H454" i="1" s="1"/>
  <c r="C454" i="1"/>
  <c r="H453" i="1"/>
  <c r="G453" i="1"/>
  <c r="D453" i="1"/>
  <c r="C453" i="1"/>
  <c r="H452" i="1"/>
  <c r="G452" i="1"/>
  <c r="D452" i="1"/>
  <c r="C452" i="1"/>
  <c r="D451" i="1"/>
  <c r="H451" i="1" s="1"/>
  <c r="C451" i="1"/>
  <c r="H450" i="1"/>
  <c r="G450" i="1"/>
  <c r="D450" i="1"/>
  <c r="C450" i="1"/>
  <c r="H449" i="1"/>
  <c r="G449" i="1"/>
  <c r="D449" i="1"/>
  <c r="C449" i="1"/>
  <c r="D448" i="1"/>
  <c r="H448" i="1" s="1"/>
  <c r="C448" i="1"/>
  <c r="H447" i="1"/>
  <c r="G447" i="1"/>
  <c r="D447" i="1"/>
  <c r="C447" i="1"/>
  <c r="H446" i="1"/>
  <c r="G446" i="1"/>
  <c r="D446" i="1"/>
  <c r="C446" i="1"/>
  <c r="D445" i="1"/>
  <c r="H445" i="1" s="1"/>
  <c r="C445" i="1"/>
  <c r="H444" i="1"/>
  <c r="G444" i="1"/>
  <c r="D444" i="1"/>
  <c r="C444" i="1"/>
  <c r="H443" i="1"/>
  <c r="G443" i="1"/>
  <c r="D443" i="1"/>
  <c r="C443" i="1"/>
  <c r="D442" i="1"/>
  <c r="H442" i="1" s="1"/>
  <c r="C442" i="1"/>
  <c r="G442" i="1" s="1"/>
  <c r="H441" i="1"/>
  <c r="G441" i="1"/>
  <c r="D441" i="1"/>
  <c r="C441" i="1"/>
  <c r="H440" i="1"/>
  <c r="G440" i="1"/>
  <c r="D440" i="1"/>
  <c r="C440" i="1"/>
  <c r="D439" i="1"/>
  <c r="H439" i="1" s="1"/>
  <c r="C439" i="1"/>
  <c r="H438" i="1"/>
  <c r="G438" i="1"/>
  <c r="D438" i="1"/>
  <c r="C438" i="1"/>
  <c r="H437" i="1"/>
  <c r="G437" i="1"/>
  <c r="D437" i="1"/>
  <c r="C437" i="1"/>
  <c r="D436" i="1"/>
  <c r="H436" i="1" s="1"/>
  <c r="C436" i="1"/>
  <c r="H435" i="1"/>
  <c r="G435" i="1"/>
  <c r="D435" i="1"/>
  <c r="C435" i="1"/>
  <c r="H434" i="1"/>
  <c r="G434" i="1"/>
  <c r="D434" i="1"/>
  <c r="C434" i="1"/>
  <c r="D433" i="1"/>
  <c r="H433" i="1" s="1"/>
  <c r="C433" i="1"/>
  <c r="H432" i="1"/>
  <c r="G432" i="1"/>
  <c r="D432" i="1"/>
  <c r="C432" i="1"/>
  <c r="H431" i="1"/>
  <c r="G431" i="1"/>
  <c r="D431" i="1"/>
  <c r="C431" i="1"/>
  <c r="D430" i="1"/>
  <c r="H430" i="1" s="1"/>
  <c r="C430" i="1"/>
  <c r="H429" i="1"/>
  <c r="G429" i="1"/>
  <c r="D429" i="1"/>
  <c r="C429" i="1"/>
  <c r="H428" i="1"/>
  <c r="G428" i="1"/>
  <c r="D428" i="1"/>
  <c r="C428" i="1"/>
  <c r="D427" i="1"/>
  <c r="H427" i="1" s="1"/>
  <c r="C427" i="1"/>
  <c r="H426" i="1"/>
  <c r="G426" i="1"/>
  <c r="D426" i="1"/>
  <c r="C426" i="1"/>
  <c r="C425" i="1"/>
  <c r="D423" i="1"/>
  <c r="C423" i="1"/>
  <c r="H423" i="1" s="1"/>
  <c r="C422" i="1"/>
  <c r="C421" i="1"/>
  <c r="H416" i="1"/>
  <c r="G416" i="1"/>
  <c r="D416" i="1"/>
  <c r="C416" i="1"/>
  <c r="D415" i="1"/>
  <c r="C415" i="1"/>
  <c r="G415" i="1" s="1"/>
  <c r="D414" i="1"/>
  <c r="H414" i="1" s="1"/>
  <c r="C414" i="1"/>
  <c r="H411" i="1"/>
  <c r="G411" i="1"/>
  <c r="D411" i="1"/>
  <c r="C411" i="1"/>
  <c r="H410" i="1"/>
  <c r="G410" i="1"/>
  <c r="D410" i="1"/>
  <c r="C410" i="1"/>
  <c r="D409" i="1"/>
  <c r="G409" i="1" s="1"/>
  <c r="C409" i="1"/>
  <c r="H408" i="1"/>
  <c r="G408" i="1"/>
  <c r="D408" i="1"/>
  <c r="C408" i="1"/>
  <c r="H407" i="1"/>
  <c r="G407" i="1"/>
  <c r="D407" i="1"/>
  <c r="C407" i="1"/>
  <c r="D406" i="1"/>
  <c r="G406" i="1" s="1"/>
  <c r="C406" i="1"/>
  <c r="H405" i="1"/>
  <c r="G405" i="1"/>
  <c r="D405" i="1"/>
  <c r="C405" i="1"/>
  <c r="H404" i="1"/>
  <c r="G404" i="1"/>
  <c r="D404" i="1"/>
  <c r="C404" i="1"/>
  <c r="D403" i="1"/>
  <c r="G403" i="1" s="1"/>
  <c r="C403" i="1"/>
  <c r="H402" i="1"/>
  <c r="G402" i="1"/>
  <c r="D402" i="1"/>
  <c r="C402" i="1"/>
  <c r="D401" i="1"/>
  <c r="H400" i="1"/>
  <c r="D400" i="1"/>
  <c r="C400" i="1"/>
  <c r="G400" i="1" s="1"/>
  <c r="H399" i="1"/>
  <c r="G399" i="1"/>
  <c r="D399" i="1"/>
  <c r="C399" i="1"/>
  <c r="H398" i="1"/>
  <c r="G398" i="1"/>
  <c r="D398" i="1"/>
  <c r="C398" i="1"/>
  <c r="H397" i="1"/>
  <c r="D397" i="1"/>
  <c r="C397" i="1"/>
  <c r="G397" i="1" s="1"/>
  <c r="H396" i="1"/>
  <c r="G396" i="1"/>
  <c r="D396" i="1"/>
  <c r="C396" i="1"/>
  <c r="H395" i="1"/>
  <c r="G395" i="1"/>
  <c r="D395" i="1"/>
  <c r="C395" i="1"/>
  <c r="D394" i="1"/>
  <c r="C394" i="1"/>
  <c r="G394" i="1" s="1"/>
  <c r="H393" i="1"/>
  <c r="G393" i="1"/>
  <c r="D393" i="1"/>
  <c r="C393" i="1"/>
  <c r="H392" i="1"/>
  <c r="G392" i="1"/>
  <c r="D392" i="1"/>
  <c r="C392" i="1"/>
  <c r="D391" i="1"/>
  <c r="C391" i="1"/>
  <c r="G391" i="1" s="1"/>
  <c r="D390" i="1"/>
  <c r="C390" i="1"/>
  <c r="G389" i="1"/>
  <c r="D389" i="1"/>
  <c r="H389" i="1" s="1"/>
  <c r="C389" i="1"/>
  <c r="H388" i="1"/>
  <c r="D388" i="1"/>
  <c r="C388" i="1"/>
  <c r="G388" i="1" s="1"/>
  <c r="D387" i="1"/>
  <c r="C387" i="1"/>
  <c r="D386" i="1"/>
  <c r="H386" i="1" s="1"/>
  <c r="C386" i="1"/>
  <c r="D385" i="1"/>
  <c r="C385" i="1"/>
  <c r="G385" i="1" s="1"/>
  <c r="D384" i="1"/>
  <c r="C384" i="1"/>
  <c r="G383" i="1"/>
  <c r="D383" i="1"/>
  <c r="H383" i="1" s="1"/>
  <c r="C383" i="1"/>
  <c r="D382" i="1"/>
  <c r="C382" i="1"/>
  <c r="G382" i="1" s="1"/>
  <c r="D381" i="1"/>
  <c r="C381" i="1"/>
  <c r="D380" i="1"/>
  <c r="H380" i="1" s="1"/>
  <c r="C380" i="1"/>
  <c r="H379" i="1"/>
  <c r="D379" i="1"/>
  <c r="C379" i="1"/>
  <c r="G379" i="1" s="1"/>
  <c r="D378" i="1"/>
  <c r="C378" i="1"/>
  <c r="D377" i="1"/>
  <c r="H377" i="1" s="1"/>
  <c r="C377" i="1"/>
  <c r="D376" i="1"/>
  <c r="C376" i="1"/>
  <c r="G376" i="1" s="1"/>
  <c r="D375" i="1"/>
  <c r="C375" i="1"/>
  <c r="D374" i="1"/>
  <c r="C374" i="1"/>
  <c r="D373" i="1"/>
  <c r="C373" i="1"/>
  <c r="G373" i="1" s="1"/>
  <c r="D372" i="1"/>
  <c r="C372" i="1"/>
  <c r="D371" i="1"/>
  <c r="H371" i="1" s="1"/>
  <c r="C371" i="1"/>
  <c r="H370" i="1"/>
  <c r="D370" i="1"/>
  <c r="C370" i="1"/>
  <c r="G370" i="1" s="1"/>
  <c r="C369" i="1"/>
  <c r="D367" i="1"/>
  <c r="C367" i="1"/>
  <c r="G367" i="1" s="1"/>
  <c r="D366" i="1"/>
  <c r="C366" i="1"/>
  <c r="H366" i="1" s="1"/>
  <c r="G365" i="1"/>
  <c r="D365" i="1"/>
  <c r="H365" i="1" s="1"/>
  <c r="C365" i="1"/>
  <c r="D364" i="1"/>
  <c r="C364" i="1"/>
  <c r="G364" i="1" s="1"/>
  <c r="D363" i="1"/>
  <c r="C363" i="1"/>
  <c r="D362" i="1"/>
  <c r="H362" i="1" s="1"/>
  <c r="C362" i="1"/>
  <c r="H361" i="1"/>
  <c r="D361" i="1"/>
  <c r="C361" i="1"/>
  <c r="G361" i="1" s="1"/>
  <c r="D360" i="1"/>
  <c r="C360" i="1"/>
  <c r="D359" i="1"/>
  <c r="H359" i="1" s="1"/>
  <c r="C359" i="1"/>
  <c r="D358" i="1"/>
  <c r="C358" i="1"/>
  <c r="G358" i="1" s="1"/>
  <c r="D357" i="1"/>
  <c r="C357" i="1"/>
  <c r="H357" i="1" s="1"/>
  <c r="G356" i="1"/>
  <c r="D356" i="1"/>
  <c r="H356" i="1" s="1"/>
  <c r="C356" i="1"/>
  <c r="D354" i="1"/>
  <c r="C354" i="1"/>
  <c r="D353" i="1"/>
  <c r="H353" i="1" s="1"/>
  <c r="C353" i="1"/>
  <c r="H352" i="1"/>
  <c r="D352" i="1"/>
  <c r="C352" i="1"/>
  <c r="D351" i="1"/>
  <c r="C351" i="1"/>
  <c r="D350" i="1"/>
  <c r="H350" i="1" s="1"/>
  <c r="C350" i="1"/>
  <c r="D349" i="1"/>
  <c r="C349" i="1"/>
  <c r="G349" i="1" s="1"/>
  <c r="D348" i="1"/>
  <c r="C348" i="1"/>
  <c r="H348" i="1" s="1"/>
  <c r="G347" i="1"/>
  <c r="D347" i="1"/>
  <c r="H347" i="1" s="1"/>
  <c r="C347" i="1"/>
  <c r="D346" i="1"/>
  <c r="C346" i="1"/>
  <c r="G346" i="1" s="1"/>
  <c r="D345" i="1"/>
  <c r="C345" i="1"/>
  <c r="D344" i="1"/>
  <c r="H344" i="1" s="1"/>
  <c r="C344" i="1"/>
  <c r="H343" i="1"/>
  <c r="D343" i="1"/>
  <c r="C343" i="1"/>
  <c r="D342" i="1"/>
  <c r="C342" i="1"/>
  <c r="D341" i="1"/>
  <c r="H341" i="1" s="1"/>
  <c r="C341" i="1"/>
  <c r="D340" i="1"/>
  <c r="C340" i="1"/>
  <c r="G340" i="1" s="1"/>
  <c r="D339" i="1"/>
  <c r="C339" i="1"/>
  <c r="H339" i="1" s="1"/>
  <c r="G338" i="1"/>
  <c r="D338" i="1"/>
  <c r="H338" i="1" s="1"/>
  <c r="C338" i="1"/>
  <c r="D337" i="1"/>
  <c r="C337" i="1"/>
  <c r="G337" i="1" s="1"/>
  <c r="D336" i="1"/>
  <c r="C336" i="1"/>
  <c r="D335" i="1"/>
  <c r="H335" i="1" s="1"/>
  <c r="C335" i="1"/>
  <c r="H334" i="1"/>
  <c r="D334" i="1"/>
  <c r="C334" i="1"/>
  <c r="D333" i="1"/>
  <c r="C333" i="1"/>
  <c r="D332" i="1"/>
  <c r="H332" i="1" s="1"/>
  <c r="C332" i="1"/>
  <c r="D331" i="1"/>
  <c r="C331" i="1"/>
  <c r="G331" i="1" s="1"/>
  <c r="D330" i="1"/>
  <c r="C330" i="1"/>
  <c r="H330" i="1" s="1"/>
  <c r="G329" i="1"/>
  <c r="D329" i="1"/>
  <c r="H329" i="1" s="1"/>
  <c r="C329" i="1"/>
  <c r="D328" i="1"/>
  <c r="C328" i="1"/>
  <c r="G328" i="1" s="1"/>
  <c r="D327" i="1"/>
  <c r="C327" i="1"/>
  <c r="D326" i="1"/>
  <c r="H326" i="1" s="1"/>
  <c r="C326" i="1"/>
  <c r="H325" i="1"/>
  <c r="D325" i="1"/>
  <c r="C325" i="1"/>
  <c r="D324" i="1"/>
  <c r="C324" i="1"/>
  <c r="D323" i="1"/>
  <c r="H323" i="1" s="1"/>
  <c r="C323" i="1"/>
  <c r="D322" i="1"/>
  <c r="C322" i="1"/>
  <c r="G322" i="1" s="1"/>
  <c r="D321" i="1"/>
  <c r="C321" i="1"/>
  <c r="H321" i="1" s="1"/>
  <c r="G320" i="1"/>
  <c r="D320" i="1"/>
  <c r="H320" i="1" s="1"/>
  <c r="C320" i="1"/>
  <c r="D319" i="1"/>
  <c r="C319" i="1"/>
  <c r="G319" i="1" s="1"/>
  <c r="D318" i="1"/>
  <c r="C318" i="1"/>
  <c r="D317" i="1"/>
  <c r="H317" i="1" s="1"/>
  <c r="C317" i="1"/>
  <c r="D315" i="1"/>
  <c r="C315" i="1"/>
  <c r="D314" i="1"/>
  <c r="H314" i="1" s="1"/>
  <c r="C314" i="1"/>
  <c r="D313" i="1"/>
  <c r="C313" i="1"/>
  <c r="G313" i="1" s="1"/>
  <c r="D312" i="1"/>
  <c r="C312" i="1"/>
  <c r="H312" i="1" s="1"/>
  <c r="G311" i="1"/>
  <c r="D311" i="1"/>
  <c r="H311" i="1" s="1"/>
  <c r="C311" i="1"/>
  <c r="D310" i="1"/>
  <c r="C310" i="1"/>
  <c r="G310" i="1" s="1"/>
  <c r="D309" i="1"/>
  <c r="C309" i="1"/>
  <c r="D308" i="1"/>
  <c r="H308" i="1" s="1"/>
  <c r="C308" i="1"/>
  <c r="H307" i="1"/>
  <c r="D307" i="1"/>
  <c r="C307" i="1"/>
  <c r="D306" i="1"/>
  <c r="C306" i="1"/>
  <c r="D305" i="1"/>
  <c r="H305" i="1" s="1"/>
  <c r="C305" i="1"/>
  <c r="C304" i="1"/>
  <c r="G302" i="1"/>
  <c r="D302" i="1"/>
  <c r="H302" i="1" s="1"/>
  <c r="C302" i="1"/>
  <c r="D301" i="1"/>
  <c r="C301" i="1"/>
  <c r="G301" i="1" s="1"/>
  <c r="D300" i="1"/>
  <c r="C300" i="1"/>
  <c r="D299" i="1"/>
  <c r="C299" i="1"/>
  <c r="D298" i="1"/>
  <c r="C298" i="1"/>
  <c r="D294" i="1"/>
  <c r="C294" i="1"/>
  <c r="H294" i="1" s="1"/>
  <c r="D293" i="1"/>
  <c r="H293" i="1" s="1"/>
  <c r="C293" i="1"/>
  <c r="D292" i="1"/>
  <c r="C292" i="1"/>
  <c r="D291" i="1"/>
  <c r="C291" i="1"/>
  <c r="H291" i="1" s="1"/>
  <c r="H290" i="1"/>
  <c r="D290" i="1"/>
  <c r="G290" i="1" s="1"/>
  <c r="C290" i="1"/>
  <c r="D289" i="1"/>
  <c r="H289" i="1" s="1"/>
  <c r="C289" i="1"/>
  <c r="D288" i="1"/>
  <c r="C288" i="1"/>
  <c r="H288" i="1" s="1"/>
  <c r="D287" i="1"/>
  <c r="G287" i="1" s="1"/>
  <c r="C287" i="1"/>
  <c r="D286" i="1"/>
  <c r="C286" i="1"/>
  <c r="G286" i="1" s="1"/>
  <c r="D285" i="1"/>
  <c r="C285" i="1"/>
  <c r="H285" i="1" s="1"/>
  <c r="D284" i="1"/>
  <c r="H284" i="1" s="1"/>
  <c r="C284" i="1"/>
  <c r="D283" i="1"/>
  <c r="C283" i="1"/>
  <c r="D282" i="1"/>
  <c r="C282" i="1"/>
  <c r="H282" i="1" s="1"/>
  <c r="D281" i="1"/>
  <c r="H281" i="1" s="1"/>
  <c r="C281" i="1"/>
  <c r="D280" i="1"/>
  <c r="C280" i="1"/>
  <c r="D279" i="1"/>
  <c r="C279" i="1"/>
  <c r="H279" i="1" s="1"/>
  <c r="H278" i="1"/>
  <c r="D278" i="1"/>
  <c r="G278" i="1" s="1"/>
  <c r="C278" i="1"/>
  <c r="D277" i="1"/>
  <c r="H277" i="1" s="1"/>
  <c r="C277" i="1"/>
  <c r="D276" i="1"/>
  <c r="C276" i="1"/>
  <c r="H276" i="1" s="1"/>
  <c r="D275" i="1"/>
  <c r="G275" i="1" s="1"/>
  <c r="C275" i="1"/>
  <c r="D274" i="1"/>
  <c r="C274" i="1"/>
  <c r="G274" i="1" s="1"/>
  <c r="D273" i="1"/>
  <c r="C273" i="1"/>
  <c r="H273" i="1" s="1"/>
  <c r="D272" i="1"/>
  <c r="H272" i="1" s="1"/>
  <c r="C272" i="1"/>
  <c r="D271" i="1"/>
  <c r="C271" i="1"/>
  <c r="C270" i="1"/>
  <c r="D268" i="1"/>
  <c r="C268" i="1"/>
  <c r="G268" i="1" s="1"/>
  <c r="D267" i="1"/>
  <c r="C267" i="1"/>
  <c r="H267" i="1" s="1"/>
  <c r="H266" i="1"/>
  <c r="G266" i="1"/>
  <c r="D266" i="1"/>
  <c r="C266" i="1"/>
  <c r="D265" i="1"/>
  <c r="C265" i="1"/>
  <c r="G265" i="1" s="1"/>
  <c r="D264" i="1"/>
  <c r="C264" i="1"/>
  <c r="H263" i="1"/>
  <c r="D263" i="1"/>
  <c r="G263" i="1" s="1"/>
  <c r="C263" i="1"/>
  <c r="H262" i="1"/>
  <c r="D262" i="1"/>
  <c r="C262" i="1"/>
  <c r="G262" i="1" s="1"/>
  <c r="D261" i="1"/>
  <c r="C261" i="1"/>
  <c r="H261" i="1" s="1"/>
  <c r="H260" i="1"/>
  <c r="G260" i="1"/>
  <c r="D260" i="1"/>
  <c r="C260" i="1"/>
  <c r="D259" i="1"/>
  <c r="C259" i="1"/>
  <c r="G259" i="1" s="1"/>
  <c r="D258" i="1"/>
  <c r="D257" i="1"/>
  <c r="H257" i="1" s="1"/>
  <c r="C257" i="1"/>
  <c r="H256" i="1"/>
  <c r="D256" i="1"/>
  <c r="C256" i="1"/>
  <c r="D255" i="1"/>
  <c r="C255" i="1"/>
  <c r="G254" i="1"/>
  <c r="D254" i="1"/>
  <c r="H254" i="1" s="1"/>
  <c r="C254" i="1"/>
  <c r="D253" i="1"/>
  <c r="C253" i="1"/>
  <c r="G253" i="1" s="1"/>
  <c r="D252" i="1"/>
  <c r="C252" i="1"/>
  <c r="G251" i="1"/>
  <c r="D251" i="1"/>
  <c r="H251" i="1" s="1"/>
  <c r="C251" i="1"/>
  <c r="H250" i="1"/>
  <c r="D250" i="1"/>
  <c r="C250" i="1"/>
  <c r="D249" i="1"/>
  <c r="C249" i="1"/>
  <c r="H249" i="1" s="1"/>
  <c r="H248" i="1"/>
  <c r="G248" i="1"/>
  <c r="D248" i="1"/>
  <c r="C248" i="1"/>
  <c r="H247" i="1"/>
  <c r="D247" i="1"/>
  <c r="C247" i="1"/>
  <c r="D246" i="1"/>
  <c r="C246" i="1"/>
  <c r="D245" i="1"/>
  <c r="H245" i="1" s="1"/>
  <c r="C245" i="1"/>
  <c r="H244" i="1"/>
  <c r="D244" i="1"/>
  <c r="C244" i="1"/>
  <c r="D243" i="1"/>
  <c r="C243" i="1"/>
  <c r="G242" i="1"/>
  <c r="D242" i="1"/>
  <c r="H242" i="1" s="1"/>
  <c r="C242" i="1"/>
  <c r="D241" i="1"/>
  <c r="C241" i="1"/>
  <c r="G241" i="1" s="1"/>
  <c r="D240" i="1"/>
  <c r="C240" i="1"/>
  <c r="G239" i="1"/>
  <c r="D239" i="1"/>
  <c r="H239" i="1" s="1"/>
  <c r="C239" i="1"/>
  <c r="H238" i="1"/>
  <c r="D238" i="1"/>
  <c r="C238" i="1"/>
  <c r="D237" i="1"/>
  <c r="C237" i="1"/>
  <c r="H237" i="1" s="1"/>
  <c r="H236" i="1"/>
  <c r="G236" i="1"/>
  <c r="D236" i="1"/>
  <c r="C236" i="1"/>
  <c r="H235" i="1"/>
  <c r="D235" i="1"/>
  <c r="C235" i="1"/>
  <c r="G235" i="1" s="1"/>
  <c r="D234" i="1"/>
  <c r="C234" i="1"/>
  <c r="D233" i="1"/>
  <c r="H233" i="1" s="1"/>
  <c r="C233" i="1"/>
  <c r="H232" i="1"/>
  <c r="D232" i="1"/>
  <c r="C232" i="1"/>
  <c r="H231" i="1"/>
  <c r="D231" i="1"/>
  <c r="C231" i="1"/>
  <c r="G231" i="1" s="1"/>
  <c r="H230" i="1"/>
  <c r="G230" i="1"/>
  <c r="D230" i="1"/>
  <c r="C230" i="1"/>
  <c r="D229" i="1"/>
  <c r="G229" i="1" s="1"/>
  <c r="C229" i="1"/>
  <c r="H229" i="1" s="1"/>
  <c r="G228" i="1"/>
  <c r="D228" i="1"/>
  <c r="C228" i="1"/>
  <c r="H228" i="1" s="1"/>
  <c r="H227" i="1"/>
  <c r="G227" i="1"/>
  <c r="D227" i="1"/>
  <c r="C227" i="1"/>
  <c r="G225" i="1"/>
  <c r="D225" i="1"/>
  <c r="C225" i="1"/>
  <c r="H225" i="1" s="1"/>
  <c r="H224" i="1"/>
  <c r="G224" i="1"/>
  <c r="D224" i="1"/>
  <c r="C224" i="1"/>
  <c r="D223" i="1"/>
  <c r="G223" i="1" s="1"/>
  <c r="C223" i="1"/>
  <c r="H223" i="1" s="1"/>
  <c r="G222" i="1"/>
  <c r="D222" i="1"/>
  <c r="C222" i="1"/>
  <c r="H222" i="1" s="1"/>
  <c r="H221" i="1"/>
  <c r="G221" i="1"/>
  <c r="D221" i="1"/>
  <c r="C221" i="1"/>
  <c r="D220" i="1"/>
  <c r="G220" i="1" s="1"/>
  <c r="C220" i="1"/>
  <c r="H220" i="1" s="1"/>
  <c r="G219" i="1"/>
  <c r="D219" i="1"/>
  <c r="C219" i="1"/>
  <c r="H219" i="1" s="1"/>
  <c r="H218" i="1"/>
  <c r="G218" i="1"/>
  <c r="D218" i="1"/>
  <c r="C218" i="1"/>
  <c r="D217" i="1"/>
  <c r="G216" i="1"/>
  <c r="D216" i="1"/>
  <c r="C216" i="1"/>
  <c r="H216" i="1" s="1"/>
  <c r="H215" i="1"/>
  <c r="G215" i="1"/>
  <c r="D215" i="1"/>
  <c r="C215" i="1"/>
  <c r="D214" i="1"/>
  <c r="H214" i="1" s="1"/>
  <c r="C214" i="1"/>
  <c r="D213" i="1"/>
  <c r="G213" i="1" s="1"/>
  <c r="C213" i="1"/>
  <c r="D212" i="1"/>
  <c r="H212" i="1" s="1"/>
  <c r="C212" i="1"/>
  <c r="D211" i="1"/>
  <c r="H211" i="1" s="1"/>
  <c r="C211" i="1"/>
  <c r="G210" i="1"/>
  <c r="D210" i="1"/>
  <c r="C210" i="1"/>
  <c r="H210" i="1" s="1"/>
  <c r="H209" i="1"/>
  <c r="G209" i="1"/>
  <c r="D209" i="1"/>
  <c r="C209" i="1"/>
  <c r="D208" i="1"/>
  <c r="H208" i="1" s="1"/>
  <c r="C208" i="1"/>
  <c r="G207" i="1"/>
  <c r="D207" i="1"/>
  <c r="C207" i="1"/>
  <c r="H207" i="1" s="1"/>
  <c r="H206" i="1"/>
  <c r="G206" i="1"/>
  <c r="D206" i="1"/>
  <c r="C206" i="1"/>
  <c r="D205" i="1"/>
  <c r="H205" i="1" s="1"/>
  <c r="C205" i="1"/>
  <c r="G204" i="1"/>
  <c r="D204" i="1"/>
  <c r="C204" i="1"/>
  <c r="H204" i="1" s="1"/>
  <c r="H203" i="1"/>
  <c r="G203" i="1"/>
  <c r="D203" i="1"/>
  <c r="C203" i="1"/>
  <c r="D202" i="1"/>
  <c r="H202" i="1" s="1"/>
  <c r="C202" i="1"/>
  <c r="G201" i="1"/>
  <c r="D201" i="1"/>
  <c r="C201" i="1"/>
  <c r="H201" i="1" s="1"/>
  <c r="H200" i="1"/>
  <c r="G200" i="1"/>
  <c r="D200" i="1"/>
  <c r="C200" i="1"/>
  <c r="D199" i="1"/>
  <c r="H199" i="1" s="1"/>
  <c r="C199" i="1"/>
  <c r="D198" i="1"/>
  <c r="D197" i="1"/>
  <c r="H197" i="1" s="1"/>
  <c r="C197" i="1"/>
  <c r="D196" i="1"/>
  <c r="H196" i="1" s="1"/>
  <c r="C196" i="1"/>
  <c r="G195" i="1"/>
  <c r="D195" i="1"/>
  <c r="C195" i="1"/>
  <c r="H195" i="1" s="1"/>
  <c r="H194" i="1"/>
  <c r="G194" i="1"/>
  <c r="D194" i="1"/>
  <c r="C194" i="1"/>
  <c r="D193" i="1"/>
  <c r="C193" i="1"/>
  <c r="G192" i="1"/>
  <c r="D192" i="1"/>
  <c r="C192" i="1"/>
  <c r="H192" i="1" s="1"/>
  <c r="H191" i="1"/>
  <c r="G191" i="1"/>
  <c r="D191" i="1"/>
  <c r="C191" i="1"/>
  <c r="D190" i="1"/>
  <c r="C190" i="1"/>
  <c r="G189" i="1"/>
  <c r="D189" i="1"/>
  <c r="C189" i="1"/>
  <c r="H189" i="1" s="1"/>
  <c r="H188" i="1"/>
  <c r="G188" i="1"/>
  <c r="D188" i="1"/>
  <c r="C188" i="1"/>
  <c r="D187" i="1"/>
  <c r="H187" i="1" s="1"/>
  <c r="C187" i="1"/>
  <c r="G186" i="1"/>
  <c r="D186" i="1"/>
  <c r="C186" i="1"/>
  <c r="H186" i="1" s="1"/>
  <c r="H185" i="1"/>
  <c r="G185" i="1"/>
  <c r="D185" i="1"/>
  <c r="C185" i="1"/>
  <c r="D184" i="1"/>
  <c r="H184" i="1" s="1"/>
  <c r="C184" i="1"/>
  <c r="D183" i="1"/>
  <c r="G183" i="1" s="1"/>
  <c r="C183" i="1"/>
  <c r="H182" i="1"/>
  <c r="G182" i="1"/>
  <c r="D182" i="1"/>
  <c r="C182" i="1"/>
  <c r="D181" i="1"/>
  <c r="H181" i="1" s="1"/>
  <c r="C181" i="1"/>
  <c r="G180" i="1"/>
  <c r="D180" i="1"/>
  <c r="C180" i="1"/>
  <c r="H180" i="1" s="1"/>
  <c r="H179" i="1"/>
  <c r="G179" i="1"/>
  <c r="D179" i="1"/>
  <c r="C179" i="1"/>
  <c r="D178" i="1"/>
  <c r="H178" i="1" s="1"/>
  <c r="C178" i="1"/>
  <c r="D177" i="1"/>
  <c r="G177" i="1" s="1"/>
  <c r="C177" i="1"/>
  <c r="H176" i="1"/>
  <c r="G176" i="1"/>
  <c r="D176" i="1"/>
  <c r="C176" i="1"/>
  <c r="D175" i="1"/>
  <c r="C175" i="1"/>
  <c r="C174" i="1"/>
  <c r="H173" i="1"/>
  <c r="G173" i="1"/>
  <c r="D173" i="1"/>
  <c r="C173" i="1"/>
  <c r="D172" i="1"/>
  <c r="H172" i="1" s="1"/>
  <c r="C172" i="1"/>
  <c r="G171" i="1"/>
  <c r="D171" i="1"/>
  <c r="C171" i="1"/>
  <c r="H171" i="1" s="1"/>
  <c r="D170" i="1"/>
  <c r="C170" i="1"/>
  <c r="H170" i="1" s="1"/>
  <c r="D169" i="1"/>
  <c r="H169" i="1" s="1"/>
  <c r="C169" i="1"/>
  <c r="H168" i="1"/>
  <c r="G168" i="1"/>
  <c r="D168" i="1"/>
  <c r="C168" i="1"/>
  <c r="D167" i="1"/>
  <c r="H167" i="1" s="1"/>
  <c r="C167" i="1"/>
  <c r="D166" i="1"/>
  <c r="C166" i="1"/>
  <c r="H165" i="1"/>
  <c r="G165" i="1"/>
  <c r="D165" i="1"/>
  <c r="C165" i="1"/>
  <c r="H164" i="1"/>
  <c r="G164" i="1"/>
  <c r="D164" i="1"/>
  <c r="C164" i="1"/>
  <c r="D163" i="1"/>
  <c r="H163" i="1" s="1"/>
  <c r="C163" i="1"/>
  <c r="D162" i="1"/>
  <c r="C162" i="1"/>
  <c r="D161" i="1"/>
  <c r="C161" i="1"/>
  <c r="H159" i="1"/>
  <c r="G159" i="1"/>
  <c r="D159" i="1"/>
  <c r="C159" i="1"/>
  <c r="G158" i="1"/>
  <c r="D158" i="1"/>
  <c r="H158" i="1" s="1"/>
  <c r="C158" i="1"/>
  <c r="D157" i="1"/>
  <c r="H157" i="1" s="1"/>
  <c r="C157" i="1"/>
  <c r="C156" i="1"/>
  <c r="D155" i="1"/>
  <c r="G155" i="1" s="1"/>
  <c r="C155" i="1"/>
  <c r="D154" i="1"/>
  <c r="H154" i="1" s="1"/>
  <c r="C154" i="1"/>
  <c r="H153" i="1"/>
  <c r="G153" i="1"/>
  <c r="D153" i="1"/>
  <c r="C153" i="1"/>
  <c r="H152" i="1"/>
  <c r="G152" i="1"/>
  <c r="D152" i="1"/>
  <c r="C152" i="1"/>
  <c r="D151" i="1"/>
  <c r="C151" i="1"/>
  <c r="D150" i="1"/>
  <c r="C150" i="1"/>
  <c r="H150" i="1" s="1"/>
  <c r="H147" i="1"/>
  <c r="G147" i="1"/>
  <c r="D147" i="1"/>
  <c r="C147" i="1"/>
  <c r="H146" i="1"/>
  <c r="G146" i="1"/>
  <c r="D146" i="1"/>
  <c r="C146" i="1"/>
  <c r="D145" i="1"/>
  <c r="H145" i="1" s="1"/>
  <c r="C145" i="1"/>
  <c r="H144" i="1"/>
  <c r="G144" i="1"/>
  <c r="D144" i="1"/>
  <c r="C144" i="1"/>
  <c r="H143" i="1"/>
  <c r="G143" i="1"/>
  <c r="D143" i="1"/>
  <c r="C143" i="1"/>
  <c r="D142" i="1"/>
  <c r="H142" i="1" s="1"/>
  <c r="C142" i="1"/>
  <c r="H141" i="1"/>
  <c r="G141" i="1"/>
  <c r="D141" i="1"/>
  <c r="C141" i="1"/>
  <c r="H140" i="1"/>
  <c r="G140" i="1"/>
  <c r="D140" i="1"/>
  <c r="C140" i="1"/>
  <c r="D139" i="1"/>
  <c r="H139" i="1" s="1"/>
  <c r="C139" i="1"/>
  <c r="H138" i="1"/>
  <c r="G138" i="1"/>
  <c r="D138" i="1"/>
  <c r="C138" i="1"/>
  <c r="H137" i="1"/>
  <c r="G137" i="1"/>
  <c r="D137" i="1"/>
  <c r="C137" i="1"/>
  <c r="D136" i="1"/>
  <c r="H136" i="1" s="1"/>
  <c r="C136" i="1"/>
  <c r="H135" i="1"/>
  <c r="G135" i="1"/>
  <c r="D135" i="1"/>
  <c r="C135" i="1"/>
  <c r="H134" i="1"/>
  <c r="G134" i="1"/>
  <c r="D134" i="1"/>
  <c r="C134" i="1"/>
  <c r="D133" i="1"/>
  <c r="H133" i="1" s="1"/>
  <c r="C133" i="1"/>
  <c r="H132" i="1"/>
  <c r="G132" i="1"/>
  <c r="D132" i="1"/>
  <c r="C132" i="1"/>
  <c r="H131" i="1"/>
  <c r="G131" i="1"/>
  <c r="D131" i="1"/>
  <c r="C131" i="1"/>
  <c r="D130" i="1"/>
  <c r="H130" i="1" s="1"/>
  <c r="C130" i="1"/>
  <c r="H129" i="1"/>
  <c r="G129" i="1"/>
  <c r="D129" i="1"/>
  <c r="C129" i="1"/>
  <c r="H128" i="1"/>
  <c r="G128" i="1"/>
  <c r="D128" i="1"/>
  <c r="C128" i="1"/>
  <c r="D127" i="1"/>
  <c r="H127" i="1" s="1"/>
  <c r="C127" i="1"/>
  <c r="H126" i="1"/>
  <c r="G126" i="1"/>
  <c r="D126" i="1"/>
  <c r="C126" i="1"/>
  <c r="H125" i="1"/>
  <c r="G125" i="1"/>
  <c r="D125" i="1"/>
  <c r="C125" i="1"/>
  <c r="D124" i="1"/>
  <c r="H124" i="1" s="1"/>
  <c r="C124" i="1"/>
  <c r="H123" i="1"/>
  <c r="G123" i="1"/>
  <c r="D123" i="1"/>
  <c r="C123" i="1"/>
  <c r="H122" i="1"/>
  <c r="G122" i="1"/>
  <c r="D122" i="1"/>
  <c r="C122" i="1"/>
  <c r="D121" i="1"/>
  <c r="H120" i="1"/>
  <c r="G120" i="1"/>
  <c r="D120" i="1"/>
  <c r="C120" i="1"/>
  <c r="H119" i="1"/>
  <c r="G119" i="1"/>
  <c r="D119" i="1"/>
  <c r="C119" i="1"/>
  <c r="D118" i="1"/>
  <c r="H118" i="1" s="1"/>
  <c r="C118" i="1"/>
  <c r="H117" i="1"/>
  <c r="G117" i="1"/>
  <c r="D117" i="1"/>
  <c r="C117" i="1"/>
  <c r="H116" i="1"/>
  <c r="G116" i="1"/>
  <c r="D116" i="1"/>
  <c r="C116" i="1"/>
  <c r="D115" i="1"/>
  <c r="H115" i="1" s="1"/>
  <c r="C115" i="1"/>
  <c r="H114" i="1"/>
  <c r="G114" i="1"/>
  <c r="D114" i="1"/>
  <c r="C114" i="1"/>
  <c r="H113" i="1"/>
  <c r="G113" i="1"/>
  <c r="D113" i="1"/>
  <c r="C113" i="1"/>
  <c r="D112" i="1"/>
  <c r="H112" i="1" s="1"/>
  <c r="C112" i="1"/>
  <c r="H111" i="1"/>
  <c r="G111" i="1"/>
  <c r="D111" i="1"/>
  <c r="C111" i="1"/>
  <c r="H110" i="1"/>
  <c r="G110" i="1"/>
  <c r="D110" i="1"/>
  <c r="C110" i="1"/>
  <c r="D109" i="1"/>
  <c r="H109" i="1" s="1"/>
  <c r="C109" i="1"/>
  <c r="H108" i="1"/>
  <c r="G108" i="1"/>
  <c r="D108" i="1"/>
  <c r="C108" i="1"/>
  <c r="H107" i="1"/>
  <c r="G107" i="1"/>
  <c r="D107" i="1"/>
  <c r="C107" i="1"/>
  <c r="D106" i="1"/>
  <c r="H106" i="1" s="1"/>
  <c r="C106" i="1"/>
  <c r="H105" i="1"/>
  <c r="G105" i="1"/>
  <c r="D105" i="1"/>
  <c r="C105" i="1"/>
  <c r="H104" i="1"/>
  <c r="G104" i="1"/>
  <c r="D104" i="1"/>
  <c r="C104" i="1"/>
  <c r="D103" i="1"/>
  <c r="H103" i="1" s="1"/>
  <c r="C103" i="1"/>
  <c r="D102" i="1"/>
  <c r="H101" i="1"/>
  <c r="G101" i="1"/>
  <c r="D101" i="1"/>
  <c r="C101" i="1"/>
  <c r="D100" i="1"/>
  <c r="H100" i="1" s="1"/>
  <c r="C100" i="1"/>
  <c r="H99" i="1"/>
  <c r="G99" i="1"/>
  <c r="D99" i="1"/>
  <c r="C99" i="1"/>
  <c r="H98" i="1"/>
  <c r="G98" i="1"/>
  <c r="D98" i="1"/>
  <c r="C98" i="1"/>
  <c r="D97" i="1"/>
  <c r="H97" i="1" s="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C81" i="1"/>
  <c r="H81" i="1" s="1"/>
  <c r="H80" i="1"/>
  <c r="G80" i="1"/>
  <c r="D80" i="1"/>
  <c r="C80" i="1"/>
  <c r="D79" i="1"/>
  <c r="C79" i="1"/>
  <c r="G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683" i="1" l="1"/>
  <c r="I41" i="3"/>
  <c r="G1612" i="1"/>
  <c r="C1604" i="1"/>
  <c r="H1604" i="1" s="1"/>
  <c r="E37" i="9"/>
  <c r="B37" i="9" s="1"/>
  <c r="E320" i="9"/>
  <c r="B320" i="9" s="1"/>
  <c r="E324" i="9"/>
  <c r="B324" i="9" s="1"/>
  <c r="E36" i="9"/>
  <c r="B36" i="9" s="1"/>
  <c r="E312" i="9"/>
  <c r="B312" i="9" s="1"/>
  <c r="E322" i="9"/>
  <c r="B322" i="9" s="1"/>
  <c r="E319" i="9"/>
  <c r="B319" i="9" s="1"/>
  <c r="G1382" i="1"/>
  <c r="E307" i="9"/>
  <c r="B307" i="9" s="1"/>
  <c r="E5" i="7"/>
  <c r="H1558" i="1"/>
  <c r="C1555" i="1"/>
  <c r="H34" i="3"/>
  <c r="J1557" i="1"/>
  <c r="D5" i="7"/>
  <c r="C1556" i="1"/>
  <c r="H1603" i="1"/>
  <c r="H1607" i="1"/>
  <c r="G1593" i="1"/>
  <c r="G1588" i="1"/>
  <c r="G1585" i="1"/>
  <c r="G1475" i="1"/>
  <c r="F107" i="6"/>
  <c r="D114" i="6"/>
  <c r="G1503" i="1"/>
  <c r="H1382" i="1"/>
  <c r="E340" i="9"/>
  <c r="B340" i="9" s="1"/>
  <c r="H1340" i="1"/>
  <c r="G1339" i="1"/>
  <c r="E313" i="9"/>
  <c r="B313" i="9" s="1"/>
  <c r="G1312" i="1"/>
  <c r="G1306" i="1"/>
  <c r="G1267" i="1"/>
  <c r="H1265" i="1"/>
  <c r="G1264" i="1"/>
  <c r="G1262" i="1"/>
  <c r="G1261" i="1"/>
  <c r="E303" i="9"/>
  <c r="B303" i="9" s="1"/>
  <c r="H1256" i="1"/>
  <c r="G1183" i="1"/>
  <c r="H1092" i="1"/>
  <c r="F82" i="5"/>
  <c r="F341" i="9"/>
  <c r="B341" i="9" s="1"/>
  <c r="H1076" i="1"/>
  <c r="H1061" i="1"/>
  <c r="H1026" i="1"/>
  <c r="G1024" i="1"/>
  <c r="H1025" i="1"/>
  <c r="G716" i="1"/>
  <c r="G651" i="1"/>
  <c r="H648" i="1"/>
  <c r="G647" i="1"/>
  <c r="G649" i="1"/>
  <c r="G645" i="1"/>
  <c r="H374" i="1"/>
  <c r="F379" i="4"/>
  <c r="H301" i="1"/>
  <c r="G423" i="1"/>
  <c r="H193" i="1"/>
  <c r="H190" i="1"/>
  <c r="F178" i="4"/>
  <c r="H175" i="1"/>
  <c r="G170" i="1"/>
  <c r="H166" i="1"/>
  <c r="H161" i="1"/>
  <c r="H162" i="1"/>
  <c r="F165" i="4"/>
  <c r="H151" i="1"/>
  <c r="G150" i="1"/>
  <c r="H79" i="1"/>
  <c r="F83" i="4"/>
  <c r="H64" i="1"/>
  <c r="G65" i="1"/>
  <c r="H1306" i="1"/>
  <c r="H1267" i="1"/>
  <c r="G1265" i="1"/>
  <c r="E305" i="9"/>
  <c r="B305" i="9" s="1"/>
  <c r="F256" i="5"/>
  <c r="E255" i="5"/>
  <c r="D1259" i="1" s="1"/>
  <c r="G212" i="1"/>
  <c r="H213" i="1"/>
  <c r="H177" i="1"/>
  <c r="G1340" i="1"/>
  <c r="H1264" i="1"/>
  <c r="G1256" i="1"/>
  <c r="F178" i="5"/>
  <c r="G1061" i="1"/>
  <c r="F56" i="5"/>
  <c r="G1025" i="1"/>
  <c r="F13" i="5"/>
  <c r="H270" i="1"/>
  <c r="E326" i="9"/>
  <c r="B326" i="9" s="1"/>
  <c r="E311" i="9"/>
  <c r="B311" i="9" s="1"/>
  <c r="E327" i="9"/>
  <c r="B327" i="9" s="1"/>
  <c r="H727" i="1"/>
  <c r="E34" i="9"/>
  <c r="B34" i="9" s="1"/>
  <c r="H652" i="1"/>
  <c r="G648" i="1"/>
  <c r="H649" i="1"/>
  <c r="F656" i="4"/>
  <c r="G374" i="1"/>
  <c r="H375" i="1"/>
  <c r="G197" i="1"/>
  <c r="F194" i="4"/>
  <c r="H183" i="1"/>
  <c r="D174" i="1"/>
  <c r="G174" i="1" s="1"/>
  <c r="G167" i="1"/>
  <c r="G162" i="1"/>
  <c r="E164" i="4"/>
  <c r="D160" i="1" s="1"/>
  <c r="G161" i="1"/>
  <c r="H156" i="1"/>
  <c r="G156" i="1"/>
  <c r="F160" i="4"/>
  <c r="E153" i="4"/>
  <c r="D149" i="1" s="1"/>
  <c r="H155" i="1"/>
  <c r="F237" i="9"/>
  <c r="B237" i="9" s="1"/>
  <c r="F68" i="4"/>
  <c r="H636" i="1"/>
  <c r="G414" i="1"/>
  <c r="H299" i="1"/>
  <c r="G421" i="1"/>
  <c r="F427" i="4"/>
  <c r="H298" i="1"/>
  <c r="H422" i="1"/>
  <c r="E648" i="4"/>
  <c r="D642" i="1" s="1"/>
  <c r="G642" i="1" s="1"/>
  <c r="E294" i="9"/>
  <c r="B294" i="9" s="1"/>
  <c r="G422" i="1"/>
  <c r="E647" i="4"/>
  <c r="D641" i="1" s="1"/>
  <c r="H421" i="1"/>
  <c r="G247" i="1"/>
  <c r="E230" i="4"/>
  <c r="D226" i="1" s="1"/>
  <c r="H243" i="1"/>
  <c r="H255" i="1"/>
  <c r="H259" i="1"/>
  <c r="H275" i="1"/>
  <c r="G280" i="1"/>
  <c r="H287" i="1"/>
  <c r="G292" i="1"/>
  <c r="H306" i="1"/>
  <c r="H310" i="1"/>
  <c r="H315" i="1"/>
  <c r="H319" i="1"/>
  <c r="H324" i="1"/>
  <c r="H328" i="1"/>
  <c r="H333" i="1"/>
  <c r="H337" i="1"/>
  <c r="H342" i="1"/>
  <c r="H346" i="1"/>
  <c r="H351" i="1"/>
  <c r="H360" i="1"/>
  <c r="H364" i="1"/>
  <c r="H369" i="1"/>
  <c r="H373" i="1"/>
  <c r="H378" i="1"/>
  <c r="H382" i="1"/>
  <c r="H387" i="1"/>
  <c r="H391" i="1"/>
  <c r="H409" i="1"/>
  <c r="G439" i="1"/>
  <c r="G457" i="1"/>
  <c r="G475" i="1"/>
  <c r="H715" i="1"/>
  <c r="G715" i="1"/>
  <c r="H856" i="1"/>
  <c r="G856" i="1"/>
  <c r="H910" i="1"/>
  <c r="G910" i="1"/>
  <c r="G232" i="1"/>
  <c r="G244" i="1"/>
  <c r="G256" i="1"/>
  <c r="H264" i="1"/>
  <c r="G272" i="1"/>
  <c r="H280" i="1"/>
  <c r="G284" i="1"/>
  <c r="H292" i="1"/>
  <c r="G307" i="1"/>
  <c r="G325" i="1"/>
  <c r="G334" i="1"/>
  <c r="G343" i="1"/>
  <c r="G352" i="1"/>
  <c r="H406" i="1"/>
  <c r="G436" i="1"/>
  <c r="G454" i="1"/>
  <c r="G472" i="1"/>
  <c r="H981" i="1"/>
  <c r="G981" i="1"/>
  <c r="H240" i="1"/>
  <c r="H252" i="1"/>
  <c r="H268" i="1"/>
  <c r="G277" i="1"/>
  <c r="G289" i="1"/>
  <c r="G298" i="1"/>
  <c r="H751" i="1"/>
  <c r="G751" i="1"/>
  <c r="H1090" i="1"/>
  <c r="G1090" i="1"/>
  <c r="H613" i="1"/>
  <c r="G613" i="1"/>
  <c r="H384" i="1"/>
  <c r="H403" i="1"/>
  <c r="G433" i="1"/>
  <c r="G451" i="1"/>
  <c r="G469" i="1"/>
  <c r="H523" i="1"/>
  <c r="G523" i="1"/>
  <c r="H892" i="1"/>
  <c r="G892"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81" i="1"/>
  <c r="G293" i="1"/>
  <c r="H1062" i="1"/>
  <c r="G1062" i="1"/>
  <c r="H265" i="1"/>
  <c r="H415" i="1"/>
  <c r="G430" i="1"/>
  <c r="G448" i="1"/>
  <c r="G466" i="1"/>
  <c r="H553" i="1"/>
  <c r="G553" i="1"/>
  <c r="H787" i="1"/>
  <c r="G787" i="1"/>
  <c r="G233" i="1"/>
  <c r="H241" i="1"/>
  <c r="G245" i="1"/>
  <c r="H253" i="1"/>
  <c r="G257" i="1"/>
  <c r="G308" i="1"/>
  <c r="G317" i="1"/>
  <c r="G326" i="1"/>
  <c r="G335" i="1"/>
  <c r="G344" i="1"/>
  <c r="G353" i="1"/>
  <c r="G362" i="1"/>
  <c r="G371" i="1"/>
  <c r="G380" i="1"/>
  <c r="G238" i="1"/>
  <c r="G250" i="1"/>
  <c r="H274" i="1"/>
  <c r="H286" i="1"/>
  <c r="G299" i="1"/>
  <c r="H309" i="1"/>
  <c r="H313" i="1"/>
  <c r="H318" i="1"/>
  <c r="H322" i="1"/>
  <c r="H327" i="1"/>
  <c r="H331" i="1"/>
  <c r="H336" i="1"/>
  <c r="H340" i="1"/>
  <c r="H345" i="1"/>
  <c r="H349" i="1"/>
  <c r="H354" i="1"/>
  <c r="H358" i="1"/>
  <c r="H363" i="1"/>
  <c r="H367" i="1"/>
  <c r="H372" i="1"/>
  <c r="H376" i="1"/>
  <c r="H381" i="1"/>
  <c r="H385" i="1"/>
  <c r="H390" i="1"/>
  <c r="G427" i="1"/>
  <c r="G445" i="1"/>
  <c r="G463" i="1"/>
  <c r="H874" i="1"/>
  <c r="G874" i="1"/>
  <c r="H234" i="1"/>
  <c r="H246" i="1"/>
  <c r="G271" i="1"/>
  <c r="G283" i="1"/>
  <c r="H300" i="1"/>
  <c r="H583" i="1"/>
  <c r="G583" i="1"/>
  <c r="H679" i="1"/>
  <c r="G679" i="1"/>
  <c r="H823" i="1"/>
  <c r="G823" i="1"/>
  <c r="H927" i="1"/>
  <c r="G927" i="1"/>
  <c r="H490" i="1"/>
  <c r="G490" i="1"/>
  <c r="H271" i="1"/>
  <c r="H283" i="1"/>
  <c r="G305" i="1"/>
  <c r="G314" i="1"/>
  <c r="G323" i="1"/>
  <c r="G332" i="1"/>
  <c r="G341" i="1"/>
  <c r="G350" i="1"/>
  <c r="G359" i="1"/>
  <c r="G377" i="1"/>
  <c r="G386" i="1"/>
  <c r="H394" i="1"/>
  <c r="H493" i="1"/>
  <c r="G499" i="1"/>
  <c r="H526" i="1"/>
  <c r="H556" i="1"/>
  <c r="G562" i="1"/>
  <c r="H586" i="1"/>
  <c r="H616" i="1"/>
  <c r="G622" i="1"/>
  <c r="H646" i="1"/>
  <c r="G652" i="1"/>
  <c r="H682" i="1"/>
  <c r="G688" i="1"/>
  <c r="H718" i="1"/>
  <c r="G724" i="1"/>
  <c r="H754" i="1"/>
  <c r="G760" i="1"/>
  <c r="H790" i="1"/>
  <c r="G796" i="1"/>
  <c r="H826" i="1"/>
  <c r="G832" i="1"/>
  <c r="H930" i="1"/>
  <c r="H963" i="1"/>
  <c r="G963" i="1"/>
  <c r="H984" i="1"/>
  <c r="H1114" i="1"/>
  <c r="G1114" i="1"/>
  <c r="H1138"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H487" i="1"/>
  <c r="G493" i="1"/>
  <c r="H520" i="1"/>
  <c r="G526" i="1"/>
  <c r="H550" i="1"/>
  <c r="G556" i="1"/>
  <c r="H580" i="1"/>
  <c r="G586" i="1"/>
  <c r="H610" i="1"/>
  <c r="G616" i="1"/>
  <c r="G646" i="1"/>
  <c r="H676" i="1"/>
  <c r="G682" i="1"/>
  <c r="H712" i="1"/>
  <c r="G718" i="1"/>
  <c r="H748" i="1"/>
  <c r="G754" i="1"/>
  <c r="H784" i="1"/>
  <c r="G790" i="1"/>
  <c r="H820" i="1"/>
  <c r="G826" i="1"/>
  <c r="H999" i="1"/>
  <c r="G999" i="1"/>
  <c r="H1054" i="1"/>
  <c r="G1054" i="1"/>
  <c r="H517" i="1"/>
  <c r="H547" i="1"/>
  <c r="H607" i="1"/>
  <c r="H673" i="1"/>
  <c r="H709" i="1"/>
  <c r="H745" i="1"/>
  <c r="H781" i="1"/>
  <c r="H817" i="1"/>
  <c r="H853" i="1"/>
  <c r="H871" i="1"/>
  <c r="H889" i="1"/>
  <c r="H907" i="1"/>
  <c r="H1032" i="1"/>
  <c r="G1032" i="1"/>
  <c r="H1050" i="1"/>
  <c r="G1050" i="1"/>
  <c r="G517" i="1"/>
  <c r="G547" i="1"/>
  <c r="G607" i="1"/>
  <c r="G673" i="1"/>
  <c r="G709" i="1"/>
  <c r="G745" i="1"/>
  <c r="G781" i="1"/>
  <c r="G817" i="1"/>
  <c r="G853" i="1"/>
  <c r="G871" i="1"/>
  <c r="H886" i="1"/>
  <c r="G889" i="1"/>
  <c r="H904" i="1"/>
  <c r="G907" i="1"/>
  <c r="H923" i="1"/>
  <c r="H478" i="1"/>
  <c r="G484" i="1"/>
  <c r="H511" i="1"/>
  <c r="H538" i="1"/>
  <c r="G544" i="1"/>
  <c r="H574" i="1"/>
  <c r="H598" i="1"/>
  <c r="G604" i="1"/>
  <c r="H628" i="1"/>
  <c r="H664" i="1"/>
  <c r="G670" i="1"/>
  <c r="H700" i="1"/>
  <c r="G706" i="1"/>
  <c r="H736" i="1"/>
  <c r="G742" i="1"/>
  <c r="H772" i="1"/>
  <c r="G778" i="1"/>
  <c r="H808" i="1"/>
  <c r="G814" i="1"/>
  <c r="H844" i="1"/>
  <c r="G850" i="1"/>
  <c r="G938" i="1"/>
  <c r="H938" i="1"/>
  <c r="H1102" i="1"/>
  <c r="G1102" i="1"/>
  <c r="H1126" i="1"/>
  <c r="H952" i="1"/>
  <c r="G952" i="1"/>
  <c r="H1078" i="1"/>
  <c r="G1078" i="1"/>
  <c r="H1194" i="1"/>
  <c r="G1194" i="1"/>
  <c r="G478" i="1"/>
  <c r="H505" i="1"/>
  <c r="G511" i="1"/>
  <c r="H532" i="1"/>
  <c r="G538" i="1"/>
  <c r="H568" i="1"/>
  <c r="G574" i="1"/>
  <c r="H592" i="1"/>
  <c r="G598" i="1"/>
  <c r="G628" i="1"/>
  <c r="H658" i="1"/>
  <c r="G664" i="1"/>
  <c r="H694" i="1"/>
  <c r="G700" i="1"/>
  <c r="H730" i="1"/>
  <c r="G736" i="1"/>
  <c r="H766" i="1"/>
  <c r="G772" i="1"/>
  <c r="H802" i="1"/>
  <c r="G808" i="1"/>
  <c r="H838" i="1"/>
  <c r="G844" i="1"/>
  <c r="G920" i="1"/>
  <c r="H920" i="1"/>
  <c r="H934" i="1"/>
  <c r="G934" i="1"/>
  <c r="H970" i="1"/>
  <c r="G970" i="1"/>
  <c r="G1146" i="1"/>
  <c r="G508" i="1"/>
  <c r="G535" i="1"/>
  <c r="G571" i="1"/>
  <c r="G595" i="1"/>
  <c r="G625" i="1"/>
  <c r="G661" i="1"/>
  <c r="G697" i="1"/>
  <c r="G733" i="1"/>
  <c r="G769" i="1"/>
  <c r="G805" i="1"/>
  <c r="G841" i="1"/>
  <c r="G865" i="1"/>
  <c r="G883" i="1"/>
  <c r="G901" i="1"/>
  <c r="H988" i="1"/>
  <c r="G988" i="1"/>
  <c r="H1021" i="1"/>
  <c r="G1021" i="1"/>
  <c r="G966" i="1"/>
  <c r="H1006" i="1"/>
  <c r="G1006" i="1"/>
  <c r="H1039" i="1"/>
  <c r="G1039" i="1"/>
  <c r="G502" i="1"/>
  <c r="G655" i="1"/>
  <c r="G691" i="1"/>
  <c r="G727" i="1"/>
  <c r="G763" i="1"/>
  <c r="G799" i="1"/>
  <c r="G835" i="1"/>
  <c r="G862" i="1"/>
  <c r="G880" i="1"/>
  <c r="G898" i="1"/>
  <c r="G916" i="1"/>
  <c r="H945" i="1"/>
  <c r="G945" i="1"/>
  <c r="H1066" i="1"/>
  <c r="G1066" i="1"/>
  <c r="H919" i="1"/>
  <c r="H937" i="1"/>
  <c r="H955" i="1"/>
  <c r="H973" i="1"/>
  <c r="H991" i="1"/>
  <c r="H1009" i="1"/>
  <c r="H1024" i="1"/>
  <c r="H1042" i="1"/>
  <c r="H1057" i="1"/>
  <c r="G1057" i="1"/>
  <c r="H1069" i="1"/>
  <c r="G1069" i="1"/>
  <c r="G1202" i="1"/>
  <c r="H931" i="1"/>
  <c r="H949" i="1"/>
  <c r="H967" i="1"/>
  <c r="H1170" i="1"/>
  <c r="G1170" i="1"/>
  <c r="G1014" i="1"/>
  <c r="H1075" i="1"/>
  <c r="G1075" i="1"/>
  <c r="H1087" i="1"/>
  <c r="G1087" i="1"/>
  <c r="H1099" i="1"/>
  <c r="G1099" i="1"/>
  <c r="H1111" i="1"/>
  <c r="G1111" i="1"/>
  <c r="H1123" i="1"/>
  <c r="G1123" i="1"/>
  <c r="G1143" i="1"/>
  <c r="G1190" i="1"/>
  <c r="G917" i="1"/>
  <c r="G924" i="1"/>
  <c r="H928" i="1"/>
  <c r="G931" i="1"/>
  <c r="G942" i="1"/>
  <c r="H946" i="1"/>
  <c r="G949" i="1"/>
  <c r="G960" i="1"/>
  <c r="H964" i="1"/>
  <c r="G967" i="1"/>
  <c r="G978" i="1"/>
  <c r="H982" i="1"/>
  <c r="G985" i="1"/>
  <c r="G996" i="1"/>
  <c r="H1000" i="1"/>
  <c r="G1003" i="1"/>
  <c r="G1018" i="1"/>
  <c r="G1029" i="1"/>
  <c r="H1033" i="1"/>
  <c r="G1036" i="1"/>
  <c r="G1047" i="1"/>
  <c r="H1051" i="1"/>
  <c r="G1051" i="1"/>
  <c r="H1063" i="1"/>
  <c r="G1063" i="1"/>
  <c r="G1083" i="1"/>
  <c r="G1095" i="1"/>
  <c r="G1107" i="1"/>
  <c r="G1119" i="1"/>
  <c r="G1131" i="1"/>
  <c r="H1167" i="1"/>
  <c r="G1167" i="1"/>
  <c r="H1218" i="1"/>
  <c r="G1218" i="1"/>
  <c r="H1230" i="1"/>
  <c r="G1230" i="1"/>
  <c r="H1242" i="1"/>
  <c r="G1242" i="1"/>
  <c r="H1254" i="1"/>
  <c r="G1254" i="1"/>
  <c r="H935" i="1"/>
  <c r="H1015" i="1"/>
  <c r="H1182" i="1"/>
  <c r="G1182" i="1"/>
  <c r="H1284" i="1"/>
  <c r="G1284" i="1"/>
  <c r="H1296" i="1"/>
  <c r="G1296" i="1"/>
  <c r="H1308" i="1"/>
  <c r="G1308" i="1"/>
  <c r="H1320" i="1"/>
  <c r="G1320" i="1"/>
  <c r="H1332" i="1"/>
  <c r="G1332" i="1"/>
  <c r="H1344" i="1"/>
  <c r="G1344" i="1"/>
  <c r="H1356" i="1"/>
  <c r="G1356" i="1"/>
  <c r="H1368" i="1"/>
  <c r="G1368" i="1"/>
  <c r="H1380" i="1"/>
  <c r="G1380" i="1"/>
  <c r="H1084" i="1"/>
  <c r="G1084" i="1"/>
  <c r="H1096" i="1"/>
  <c r="G1096" i="1"/>
  <c r="H1108" i="1"/>
  <c r="G1108" i="1"/>
  <c r="H1120" i="1"/>
  <c r="G1120" i="1"/>
  <c r="H1260" i="1"/>
  <c r="G1260" i="1"/>
  <c r="H1272" i="1"/>
  <c r="G1272" i="1"/>
  <c r="H932" i="1"/>
  <c r="G1015" i="1"/>
  <c r="H1060" i="1"/>
  <c r="G1060" i="1"/>
  <c r="H1072" i="1"/>
  <c r="G1072" i="1"/>
  <c r="G1080" i="1"/>
  <c r="G1092" i="1"/>
  <c r="G1104" i="1"/>
  <c r="G1116" i="1"/>
  <c r="G1128" i="1"/>
  <c r="H922" i="1"/>
  <c r="G925" i="1"/>
  <c r="H940" i="1"/>
  <c r="G943" i="1"/>
  <c r="H958" i="1"/>
  <c r="G961" i="1"/>
  <c r="H976" i="1"/>
  <c r="G979" i="1"/>
  <c r="H994" i="1"/>
  <c r="G997" i="1"/>
  <c r="H1027" i="1"/>
  <c r="G1030" i="1"/>
  <c r="H1045" i="1"/>
  <c r="G1048" i="1"/>
  <c r="H1206" i="1"/>
  <c r="G1206" i="1"/>
  <c r="H1081" i="1"/>
  <c r="G1081" i="1"/>
  <c r="H1105" i="1"/>
  <c r="G1105" i="1"/>
  <c r="H1117" i="1"/>
  <c r="G1117" i="1"/>
  <c r="H1263" i="1"/>
  <c r="G1263" i="1"/>
  <c r="H1275" i="1"/>
  <c r="G1275" i="1"/>
  <c r="H1287" i="1"/>
  <c r="G1287" i="1"/>
  <c r="H1299" i="1"/>
  <c r="G1299" i="1"/>
  <c r="H1311" i="1"/>
  <c r="G1311" i="1"/>
  <c r="H1323" i="1"/>
  <c r="G1323" i="1"/>
  <c r="H1335" i="1"/>
  <c r="G1335" i="1"/>
  <c r="H1347" i="1"/>
  <c r="G1347" i="1"/>
  <c r="H1359" i="1"/>
  <c r="G1359" i="1"/>
  <c r="H1371" i="1"/>
  <c r="G1371" i="1"/>
  <c r="G1517" i="1"/>
  <c r="H1517" i="1"/>
  <c r="D125" i="4"/>
  <c r="F126" i="4"/>
  <c r="H1215" i="1"/>
  <c r="G1215" i="1"/>
  <c r="H1227" i="1"/>
  <c r="G1227" i="1"/>
  <c r="H1239" i="1"/>
  <c r="G1239" i="1"/>
  <c r="H1251" i="1"/>
  <c r="G1251" i="1"/>
  <c r="G1424" i="1"/>
  <c r="H1424" i="1"/>
  <c r="H1164" i="1"/>
  <c r="G1164" i="1"/>
  <c r="H1191" i="1"/>
  <c r="G1191" i="1"/>
  <c r="H1203" i="1"/>
  <c r="G1203" i="1"/>
  <c r="H1646" i="1"/>
  <c r="G1646" i="1"/>
  <c r="G1673" i="1"/>
  <c r="H1673" i="1"/>
  <c r="G1126" i="1"/>
  <c r="G1129" i="1"/>
  <c r="G1132" i="1"/>
  <c r="G1135" i="1"/>
  <c r="G1138" i="1"/>
  <c r="G1141" i="1"/>
  <c r="G1144" i="1"/>
  <c r="G1187" i="1"/>
  <c r="G1199" i="1"/>
  <c r="H1269" i="1"/>
  <c r="G1269" i="1"/>
  <c r="H1281" i="1"/>
  <c r="G1281" i="1"/>
  <c r="H1293" i="1"/>
  <c r="G1293" i="1"/>
  <c r="H1305" i="1"/>
  <c r="G1305" i="1"/>
  <c r="H1317" i="1"/>
  <c r="G1317" i="1"/>
  <c r="H1329" i="1"/>
  <c r="G1329" i="1"/>
  <c r="H1341" i="1"/>
  <c r="G1341" i="1"/>
  <c r="H1353" i="1"/>
  <c r="G1353" i="1"/>
  <c r="H1365" i="1"/>
  <c r="G1365" i="1"/>
  <c r="H1377" i="1"/>
  <c r="G1377" i="1"/>
  <c r="G1505" i="1"/>
  <c r="H1505" i="1"/>
  <c r="H1653" i="1"/>
  <c r="G1653" i="1"/>
  <c r="H1674" i="1"/>
  <c r="G1674" i="1"/>
  <c r="G1157" i="1"/>
  <c r="H1161" i="1"/>
  <c r="G1161" i="1"/>
  <c r="G1175" i="1"/>
  <c r="H1179" i="1"/>
  <c r="G1179" i="1"/>
  <c r="H1212" i="1"/>
  <c r="G1212" i="1"/>
  <c r="H1224" i="1"/>
  <c r="G1224" i="1"/>
  <c r="H1236" i="1"/>
  <c r="G1236" i="1"/>
  <c r="H1248" i="1"/>
  <c r="G1248" i="1"/>
  <c r="H1257" i="1"/>
  <c r="G1257" i="1"/>
  <c r="G1412" i="1"/>
  <c r="H1412" i="1"/>
  <c r="J1551" i="1"/>
  <c r="H1551" i="1"/>
  <c r="G1551" i="1"/>
  <c r="H1188" i="1"/>
  <c r="G1188" i="1"/>
  <c r="H1200" i="1"/>
  <c r="G1200" i="1"/>
  <c r="I1560" i="1"/>
  <c r="G1154" i="1"/>
  <c r="H1158" i="1"/>
  <c r="G1158" i="1"/>
  <c r="G1172" i="1"/>
  <c r="H1176" i="1"/>
  <c r="G1176" i="1"/>
  <c r="G1184" i="1"/>
  <c r="G1196" i="1"/>
  <c r="H1266" i="1"/>
  <c r="G1266" i="1"/>
  <c r="H1290" i="1"/>
  <c r="G1290" i="1"/>
  <c r="H1302" i="1"/>
  <c r="G1302" i="1"/>
  <c r="H1314" i="1"/>
  <c r="G1314" i="1"/>
  <c r="H1326" i="1"/>
  <c r="G1326" i="1"/>
  <c r="H1338" i="1"/>
  <c r="G1338" i="1"/>
  <c r="H1350" i="1"/>
  <c r="G1350" i="1"/>
  <c r="H1362" i="1"/>
  <c r="G1362" i="1"/>
  <c r="H1374" i="1"/>
  <c r="G1374" i="1"/>
  <c r="G1493" i="1"/>
  <c r="H1493" i="1"/>
  <c r="H1209" i="1"/>
  <c r="G1209" i="1"/>
  <c r="H1221" i="1"/>
  <c r="G1221" i="1"/>
  <c r="H1233" i="1"/>
  <c r="G1233" i="1"/>
  <c r="H1245" i="1"/>
  <c r="G1245" i="1"/>
  <c r="H1387" i="1"/>
  <c r="G1387" i="1"/>
  <c r="H1399" i="1"/>
  <c r="G1399" i="1"/>
  <c r="J1547" i="1"/>
  <c r="G1547" i="1"/>
  <c r="H1547" i="1"/>
  <c r="H1155" i="1"/>
  <c r="G1155" i="1"/>
  <c r="H1173" i="1"/>
  <c r="G1173" i="1"/>
  <c r="H1185" i="1"/>
  <c r="G1185" i="1"/>
  <c r="H1197" i="1"/>
  <c r="G1197" i="1"/>
  <c r="J1542" i="1"/>
  <c r="H1542" i="1"/>
  <c r="G1542" i="1"/>
  <c r="G1543" i="1"/>
  <c r="I1543" i="1" s="1"/>
  <c r="J1543" i="1"/>
  <c r="H1552" i="1"/>
  <c r="G1552" i="1"/>
  <c r="G1583" i="1"/>
  <c r="H1583" i="1"/>
  <c r="H1634" i="1"/>
  <c r="G1634" i="1"/>
  <c r="H1661" i="1"/>
  <c r="G1661" i="1"/>
  <c r="H1682" i="1"/>
  <c r="G1682" i="1"/>
  <c r="H1384" i="1"/>
  <c r="G1384" i="1"/>
  <c r="H1396" i="1"/>
  <c r="G1396" i="1"/>
  <c r="J1548" i="1"/>
  <c r="G1641" i="1"/>
  <c r="H1641" i="1"/>
  <c r="H1662" i="1"/>
  <c r="G1662" i="1"/>
  <c r="F263" i="4"/>
  <c r="D262" i="4"/>
  <c r="H1548" i="1"/>
  <c r="G1548" i="1"/>
  <c r="J1553" i="1"/>
  <c r="H1553" i="1"/>
  <c r="G1553" i="1"/>
  <c r="G1565" i="1"/>
  <c r="I1565" i="1" s="1"/>
  <c r="H1565" i="1"/>
  <c r="H1642" i="1"/>
  <c r="G1642" i="1"/>
  <c r="H1669" i="1"/>
  <c r="G1669" i="1"/>
  <c r="H1381" i="1"/>
  <c r="G1381" i="1"/>
  <c r="H1514" i="1"/>
  <c r="J1544" i="1"/>
  <c r="H1544" i="1"/>
  <c r="G1544" i="1"/>
  <c r="G1591" i="1"/>
  <c r="H1591" i="1"/>
  <c r="F216" i="4"/>
  <c r="D202" i="4"/>
  <c r="H1393" i="1"/>
  <c r="G1393" i="1"/>
  <c r="H1409" i="1"/>
  <c r="H1421" i="1"/>
  <c r="H1490" i="1"/>
  <c r="H1502" i="1"/>
  <c r="J1549" i="1"/>
  <c r="H1549" i="1"/>
  <c r="G1549" i="1"/>
  <c r="J1554" i="1"/>
  <c r="I1558" i="1"/>
  <c r="J1565" i="1"/>
  <c r="J1576" i="1"/>
  <c r="H1576" i="1"/>
  <c r="H1629" i="1"/>
  <c r="G1629" i="1"/>
  <c r="H1650" i="1"/>
  <c r="G1650" i="1"/>
  <c r="H1677" i="1"/>
  <c r="G1677" i="1"/>
  <c r="F154" i="4"/>
  <c r="D153" i="4"/>
  <c r="G1545" i="1"/>
  <c r="J1545" i="1"/>
  <c r="H1554" i="1"/>
  <c r="G1554" i="1"/>
  <c r="I1554" i="1" s="1"/>
  <c r="H1630" i="1"/>
  <c r="G1630" i="1"/>
  <c r="G1657" i="1"/>
  <c r="H1657" i="1"/>
  <c r="H1678" i="1"/>
  <c r="G1678" i="1"/>
  <c r="H1511" i="1"/>
  <c r="H1523" i="1"/>
  <c r="J1550" i="1"/>
  <c r="I1562" i="1"/>
  <c r="H1577" i="1"/>
  <c r="G1577" i="1"/>
  <c r="G1599" i="1"/>
  <c r="H1599" i="1"/>
  <c r="H1637" i="1"/>
  <c r="G1637" i="1"/>
  <c r="H1658" i="1"/>
  <c r="G1658" i="1"/>
  <c r="H1685" i="1"/>
  <c r="G1685" i="1"/>
  <c r="H1390" i="1"/>
  <c r="G1390" i="1"/>
  <c r="H1406" i="1"/>
  <c r="H1418" i="1"/>
  <c r="H1430" i="1"/>
  <c r="H1487" i="1"/>
  <c r="H1499" i="1"/>
  <c r="G1541" i="1"/>
  <c r="I1541" i="1" s="1"/>
  <c r="J1541" i="1"/>
  <c r="H1545" i="1"/>
  <c r="H1550" i="1"/>
  <c r="G1550" i="1"/>
  <c r="H1555" i="1"/>
  <c r="G1555" i="1"/>
  <c r="G1563" i="1"/>
  <c r="H1563" i="1"/>
  <c r="D571" i="4"/>
  <c r="F572" i="4"/>
  <c r="J1546" i="1"/>
  <c r="H1546" i="1"/>
  <c r="G1546" i="1"/>
  <c r="G1587" i="1"/>
  <c r="H1587" i="1"/>
  <c r="H1645" i="1"/>
  <c r="G1645" i="1"/>
  <c r="H1666" i="1"/>
  <c r="G1666" i="1"/>
  <c r="H1582" i="1"/>
  <c r="G1582" i="1"/>
  <c r="H1598" i="1"/>
  <c r="G1598" i="1"/>
  <c r="H1614" i="1"/>
  <c r="G1614" i="1"/>
  <c r="D221" i="4"/>
  <c r="F225" i="4"/>
  <c r="D230" i="4"/>
  <c r="F234" i="4"/>
  <c r="E321" i="4"/>
  <c r="D316" i="1" s="1"/>
  <c r="I35" i="3"/>
  <c r="D1571" i="1"/>
  <c r="E180" i="9"/>
  <c r="B180" i="9" s="1"/>
  <c r="J1574" i="1"/>
  <c r="G1574" i="1"/>
  <c r="I1580" i="1"/>
  <c r="D106" i="4"/>
  <c r="F120" i="4"/>
  <c r="B39" i="9"/>
  <c r="H1574" i="1"/>
  <c r="H1594" i="1"/>
  <c r="G1594" i="1"/>
  <c r="H1610" i="1"/>
  <c r="G1610" i="1"/>
  <c r="H1626" i="1"/>
  <c r="G1626" i="1"/>
  <c r="F8" i="4"/>
  <c r="D7" i="4"/>
  <c r="F29" i="4"/>
  <c r="E317" i="9"/>
  <c r="B317" i="9" s="1"/>
  <c r="G1557" i="1"/>
  <c r="I1557" i="1" s="1"/>
  <c r="G1559" i="1"/>
  <c r="I1559" i="1" s="1"/>
  <c r="G1561" i="1"/>
  <c r="I1561" i="1" s="1"/>
  <c r="G1571" i="1"/>
  <c r="I1578" i="1"/>
  <c r="H1580" i="1"/>
  <c r="H1638" i="1"/>
  <c r="G1638" i="1"/>
  <c r="H1654" i="1"/>
  <c r="G1654" i="1"/>
  <c r="H1670" i="1"/>
  <c r="G1670" i="1"/>
  <c r="H1686" i="1"/>
  <c r="G1686" i="1"/>
  <c r="E7" i="4"/>
  <c r="E431" i="4"/>
  <c r="F536" i="4"/>
  <c r="G156" i="9"/>
  <c r="E156" i="9" s="1"/>
  <c r="B156" i="9" s="1"/>
  <c r="D597" i="4"/>
  <c r="F607" i="4"/>
  <c r="D274" i="5"/>
  <c r="F277" i="5"/>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G1534" i="1"/>
  <c r="G1540" i="1"/>
  <c r="H1571" i="1"/>
  <c r="J1580" i="1"/>
  <c r="H1595" i="1"/>
  <c r="G1633" i="1"/>
  <c r="G1649" i="1"/>
  <c r="G1665" i="1"/>
  <c r="G1681" i="1"/>
  <c r="F327" i="4"/>
  <c r="D321" i="4"/>
  <c r="E373" i="4"/>
  <c r="D368" i="1" s="1"/>
  <c r="B124" i="9"/>
  <c r="I1569" i="1"/>
  <c r="H1572" i="1"/>
  <c r="G1575" i="1"/>
  <c r="I1575" i="1" s="1"/>
  <c r="H1578" i="1"/>
  <c r="H1590" i="1"/>
  <c r="G1590" i="1"/>
  <c r="H1606" i="1"/>
  <c r="G1606" i="1"/>
  <c r="F170" i="4"/>
  <c r="D164" i="4"/>
  <c r="F412" i="4"/>
  <c r="D491" i="4"/>
  <c r="E536" i="4"/>
  <c r="F19" i="5"/>
  <c r="D12" i="5"/>
  <c r="F50" i="4"/>
  <c r="D49" i="4"/>
  <c r="D82" i="4"/>
  <c r="F431" i="4"/>
  <c r="F630" i="4"/>
  <c r="D629" i="4"/>
  <c r="E12" i="5"/>
  <c r="J1562" i="1"/>
  <c r="I1567" i="1"/>
  <c r="J1573" i="1"/>
  <c r="E49" i="4"/>
  <c r="D45" i="1" s="1"/>
  <c r="F269" i="4"/>
  <c r="E309" i="4"/>
  <c r="D406" i="4"/>
  <c r="D360" i="4" s="1"/>
  <c r="D584" i="4"/>
  <c r="G1576" i="1"/>
  <c r="H1586" i="1"/>
  <c r="G1586" i="1"/>
  <c r="H1602" i="1"/>
  <c r="G1602" i="1"/>
  <c r="H1618" i="1"/>
  <c r="G1618" i="1"/>
  <c r="D522" i="4"/>
  <c r="F621" i="4"/>
  <c r="E152" i="4"/>
  <c r="F322" i="4"/>
  <c r="F361" i="4"/>
  <c r="D135" i="5"/>
  <c r="F136" i="5"/>
  <c r="E65" i="9"/>
  <c r="B65" i="9" s="1"/>
  <c r="D273" i="4"/>
  <c r="F118" i="6"/>
  <c r="E114" i="6"/>
  <c r="F114" i="6" s="1"/>
  <c r="F130" i="6"/>
  <c r="D129" i="6"/>
  <c r="D51" i="8"/>
  <c r="B79" i="9"/>
  <c r="E101" i="9"/>
  <c r="B101" i="9" s="1"/>
  <c r="B111" i="9"/>
  <c r="B147" i="9"/>
  <c r="B171" i="9"/>
  <c r="B238" i="9"/>
  <c r="F273" i="9"/>
  <c r="B273" i="9" s="1"/>
  <c r="F298" i="9"/>
  <c r="G346" i="9"/>
  <c r="E346" i="9" s="1"/>
  <c r="B40" i="9"/>
  <c r="B115" i="9"/>
  <c r="G176" i="9"/>
  <c r="E176" i="9" s="1"/>
  <c r="B176" i="9" s="1"/>
  <c r="B264" i="9"/>
  <c r="B274" i="9"/>
  <c r="B291" i="9"/>
  <c r="H179" i="9"/>
  <c r="G296" i="9"/>
  <c r="E296" i="9" s="1"/>
  <c r="B296" i="9" s="1"/>
  <c r="B27" i="9"/>
  <c r="B63" i="9"/>
  <c r="B148" i="9"/>
  <c r="B172" i="9"/>
  <c r="B328" i="9"/>
  <c r="F426" i="4"/>
  <c r="F220" i="5"/>
  <c r="D255" i="5"/>
  <c r="F260" i="5"/>
  <c r="D44" i="8"/>
  <c r="B99" i="9"/>
  <c r="B135" i="9"/>
  <c r="E310" i="9"/>
  <c r="B310" i="9" s="1"/>
  <c r="D5" i="6"/>
  <c r="F54" i="6"/>
  <c r="D89" i="6"/>
  <c r="F94" i="6"/>
  <c r="B31" i="9"/>
  <c r="B252" i="9"/>
  <c r="B288" i="9"/>
  <c r="E329" i="9"/>
  <c r="B329" i="9" s="1"/>
  <c r="F70" i="5"/>
  <c r="G315" i="9"/>
  <c r="F150" i="5"/>
  <c r="G316" i="9"/>
  <c r="E316" i="9" s="1"/>
  <c r="B316" i="9" s="1"/>
  <c r="D147" i="5"/>
  <c r="E251" i="5"/>
  <c r="F36" i="6"/>
  <c r="D35" i="6"/>
  <c r="E54" i="9"/>
  <c r="B54" i="9" s="1"/>
  <c r="E90" i="9"/>
  <c r="B90" i="9" s="1"/>
  <c r="B103" i="9"/>
  <c r="B163" i="9"/>
  <c r="G178" i="9"/>
  <c r="E178" i="9" s="1"/>
  <c r="B178" i="9" s="1"/>
  <c r="B246" i="9"/>
  <c r="B282" i="9"/>
  <c r="D88" i="5"/>
  <c r="G314" i="9"/>
  <c r="F89" i="5"/>
  <c r="F252" i="5"/>
  <c r="E35" i="6"/>
  <c r="E77" i="9"/>
  <c r="B77" i="9" s="1"/>
  <c r="F236" i="9"/>
  <c r="B236" i="9" s="1"/>
  <c r="F285" i="9"/>
  <c r="B285" i="9" s="1"/>
  <c r="G1572" i="1"/>
  <c r="F314" i="4"/>
  <c r="E69" i="5"/>
  <c r="F6" i="6"/>
  <c r="G179" i="9"/>
  <c r="E179" i="9" s="1"/>
  <c r="B179" i="9" s="1"/>
  <c r="B253" i="9"/>
  <c r="B289" i="9"/>
  <c r="F71" i="5"/>
  <c r="B52" i="9"/>
  <c r="B234" i="9"/>
  <c r="F240" i="9"/>
  <c r="B240" i="9" s="1"/>
  <c r="B250" i="9"/>
  <c r="B286"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D177" i="5"/>
  <c r="D203" i="5"/>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H309" i="9"/>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604" i="1" l="1"/>
  <c r="I33" i="3"/>
  <c r="D1538" i="1"/>
  <c r="G1556" i="1"/>
  <c r="H1556" i="1"/>
  <c r="C1538" i="1"/>
  <c r="H33" i="3"/>
  <c r="H19" i="9"/>
  <c r="E19" i="9" s="1"/>
  <c r="B19" i="9" s="1"/>
  <c r="C1510" i="1"/>
  <c r="H30" i="3"/>
  <c r="H174" i="1"/>
  <c r="H642" i="1"/>
  <c r="H641" i="1"/>
  <c r="G641" i="1"/>
  <c r="F647" i="4"/>
  <c r="C355" i="1"/>
  <c r="E309" i="9"/>
  <c r="B309" i="9" s="1"/>
  <c r="E176" i="5"/>
  <c r="D1180" i="1" s="1"/>
  <c r="I24" i="3"/>
  <c r="D1181" i="1"/>
  <c r="G348" i="9"/>
  <c r="E348" i="9" s="1"/>
  <c r="F5" i="6"/>
  <c r="D141" i="6"/>
  <c r="H27" i="3"/>
  <c r="C1401" i="1"/>
  <c r="F135" i="5"/>
  <c r="C1140" i="1"/>
  <c r="I1576" i="1"/>
  <c r="E430" i="4"/>
  <c r="D425" i="1"/>
  <c r="B207" i="9"/>
  <c r="E315" i="9"/>
  <c r="B315" i="9" s="1"/>
  <c r="B346" i="9"/>
  <c r="E345" i="9"/>
  <c r="I10" i="3" s="1"/>
  <c r="E6" i="4"/>
  <c r="D3" i="1"/>
  <c r="F571" i="4"/>
  <c r="C565" i="1"/>
  <c r="I1548" i="1"/>
  <c r="I1551" i="1"/>
  <c r="F584" i="4"/>
  <c r="C578" i="1"/>
  <c r="F82" i="4"/>
  <c r="C78" i="1"/>
  <c r="F373" i="4"/>
  <c r="E360" i="4"/>
  <c r="F360" i="4" s="1"/>
  <c r="I1542" i="1"/>
  <c r="F321" i="4"/>
  <c r="C316" i="1"/>
  <c r="G338" i="9"/>
  <c r="E338" i="9" s="1"/>
  <c r="B338" i="9" s="1"/>
  <c r="F203" i="5"/>
  <c r="C1207" i="1"/>
  <c r="E299" i="4"/>
  <c r="I18" i="3"/>
  <c r="D148" i="1"/>
  <c r="F406" i="4"/>
  <c r="C401" i="1"/>
  <c r="F49" i="4"/>
  <c r="C45" i="1"/>
  <c r="F262" i="4"/>
  <c r="C258" i="1"/>
  <c r="F177" i="5"/>
  <c r="H24" i="3"/>
  <c r="C1181" i="1"/>
  <c r="C1628" i="1"/>
  <c r="D45" i="8"/>
  <c r="K1481" i="9" s="1"/>
  <c r="F309" i="4"/>
  <c r="E308" i="4"/>
  <c r="D304" i="1"/>
  <c r="I28" i="3"/>
  <c r="D1431" i="1"/>
  <c r="F129" i="6"/>
  <c r="C1525" i="1"/>
  <c r="F522" i="4"/>
  <c r="C516" i="1"/>
  <c r="D7" i="5"/>
  <c r="F12" i="5"/>
  <c r="C1017" i="1"/>
  <c r="F230" i="4"/>
  <c r="C226" i="1"/>
  <c r="F202" i="4"/>
  <c r="C198" i="1"/>
  <c r="E141" i="6"/>
  <c r="F274" i="5"/>
  <c r="C1278" i="1"/>
  <c r="D308" i="4"/>
  <c r="I1545" i="1"/>
  <c r="F125" i="4"/>
  <c r="C121" i="1"/>
  <c r="F629" i="4"/>
  <c r="C623" i="1"/>
  <c r="F35" i="6"/>
  <c r="C1431" i="1"/>
  <c r="H28" i="3"/>
  <c r="G344" i="9"/>
  <c r="E344" i="9" s="1"/>
  <c r="B344" i="9" s="1"/>
  <c r="I39" i="3"/>
  <c r="C1621" i="1"/>
  <c r="I30" i="3"/>
  <c r="D1510" i="1"/>
  <c r="E535" i="4"/>
  <c r="D530" i="1"/>
  <c r="F106" i="4"/>
  <c r="C102" i="1"/>
  <c r="F221" i="4"/>
  <c r="C217" i="1"/>
  <c r="I1550" i="1"/>
  <c r="H24" i="9"/>
  <c r="G24" i="9"/>
  <c r="E24" i="9" s="1"/>
  <c r="F153" i="4"/>
  <c r="D152" i="4"/>
  <c r="C149" i="1"/>
  <c r="F491" i="4"/>
  <c r="C485" i="1"/>
  <c r="F597" i="4"/>
  <c r="C591" i="1"/>
  <c r="F7" i="4"/>
  <c r="D6" i="4"/>
  <c r="C3" i="1"/>
  <c r="I1549" i="1"/>
  <c r="I23" i="3"/>
  <c r="D1074" i="1"/>
  <c r="E314" i="9"/>
  <c r="B314" i="9" s="1"/>
  <c r="I25" i="3"/>
  <c r="D1255" i="1"/>
  <c r="F255" i="5"/>
  <c r="D251" i="5"/>
  <c r="D176" i="5" s="1"/>
  <c r="C1259" i="1"/>
  <c r="F273" i="4"/>
  <c r="C269" i="1"/>
  <c r="D430" i="4"/>
  <c r="I1574" i="1"/>
  <c r="I1546" i="1"/>
  <c r="I1544" i="1"/>
  <c r="F88" i="5"/>
  <c r="D69" i="5"/>
  <c r="C1093" i="1"/>
  <c r="F147" i="5"/>
  <c r="C1152" i="1"/>
  <c r="F89" i="6"/>
  <c r="C1485" i="1"/>
  <c r="E7" i="5"/>
  <c r="D1017" i="1"/>
  <c r="F164" i="4"/>
  <c r="C160" i="1"/>
  <c r="H368" i="1"/>
  <c r="G368" i="1"/>
  <c r="D535" i="4"/>
  <c r="I1553" i="1"/>
  <c r="I1552" i="1"/>
  <c r="H1538" i="1" l="1"/>
  <c r="G1538" i="1"/>
  <c r="H1525" i="1"/>
  <c r="G1525" i="1"/>
  <c r="F176" i="5"/>
  <c r="C1180" i="1"/>
  <c r="D639" i="4"/>
  <c r="F430" i="4"/>
  <c r="C424" i="1"/>
  <c r="G3" i="1"/>
  <c r="H3" i="1"/>
  <c r="I31" i="3"/>
  <c r="D1537" i="1"/>
  <c r="E6" i="5"/>
  <c r="I22" i="3"/>
  <c r="D1012" i="1"/>
  <c r="H269" i="1"/>
  <c r="G269" i="1"/>
  <c r="F6" i="4"/>
  <c r="D422" i="4"/>
  <c r="H17" i="3"/>
  <c r="C2" i="1"/>
  <c r="H217" i="1"/>
  <c r="G217" i="1"/>
  <c r="G198" i="1"/>
  <c r="H198" i="1"/>
  <c r="G45" i="1"/>
  <c r="H45" i="1"/>
  <c r="E300" i="4"/>
  <c r="D296" i="1" s="1"/>
  <c r="I17" i="3"/>
  <c r="E422" i="4"/>
  <c r="D2" i="1"/>
  <c r="F141" i="6"/>
  <c r="C1537" i="1"/>
  <c r="H31" i="3"/>
  <c r="H1485" i="1"/>
  <c r="G1485" i="1"/>
  <c r="G1431" i="1"/>
  <c r="H1431" i="1"/>
  <c r="H304" i="1"/>
  <c r="G304" i="1"/>
  <c r="E418" i="4"/>
  <c r="D413" i="1" s="1"/>
  <c r="D355" i="1"/>
  <c r="H355" i="1" s="1"/>
  <c r="B348" i="9"/>
  <c r="E347" i="9"/>
  <c r="G102" i="1"/>
  <c r="H102" i="1"/>
  <c r="E417" i="4"/>
  <c r="D412" i="1" s="1"/>
  <c r="D303" i="1"/>
  <c r="H1259" i="1"/>
  <c r="G1259" i="1"/>
  <c r="G1017" i="1"/>
  <c r="H1017" i="1"/>
  <c r="H226" i="1"/>
  <c r="G226" i="1"/>
  <c r="G78" i="1"/>
  <c r="H78" i="1"/>
  <c r="H485" i="1"/>
  <c r="G485" i="1"/>
  <c r="I40" i="3"/>
  <c r="C1622" i="1"/>
  <c r="G343" i="9"/>
  <c r="E343" i="9" s="1"/>
  <c r="H1093" i="1"/>
  <c r="G1093" i="1"/>
  <c r="E640" i="4"/>
  <c r="D634" i="1" s="1"/>
  <c r="D529" i="1"/>
  <c r="H121" i="1"/>
  <c r="G121" i="1"/>
  <c r="G1628" i="1"/>
  <c r="H1628" i="1"/>
  <c r="G578" i="1"/>
  <c r="H578" i="1"/>
  <c r="G425" i="1"/>
  <c r="H425" i="1"/>
  <c r="H401" i="1"/>
  <c r="G401" i="1"/>
  <c r="F251" i="5"/>
  <c r="H25" i="3"/>
  <c r="C1255" i="1"/>
  <c r="G623" i="1"/>
  <c r="H623" i="1"/>
  <c r="F69" i="5"/>
  <c r="H23" i="3"/>
  <c r="C1074" i="1"/>
  <c r="H149" i="1"/>
  <c r="G149" i="1"/>
  <c r="G1510" i="1"/>
  <c r="H1510" i="1"/>
  <c r="F7" i="5"/>
  <c r="D6" i="5"/>
  <c r="H22" i="3"/>
  <c r="C1012" i="1"/>
  <c r="G1181" i="1"/>
  <c r="H1181" i="1"/>
  <c r="E423" i="4"/>
  <c r="E301" i="4"/>
  <c r="D297" i="1" s="1"/>
  <c r="D295" i="1"/>
  <c r="E639" i="4"/>
  <c r="D633" i="1" s="1"/>
  <c r="D424" i="1"/>
  <c r="G591" i="1"/>
  <c r="H591" i="1"/>
  <c r="H1152" i="1"/>
  <c r="G1152" i="1"/>
  <c r="G530" i="1"/>
  <c r="H530" i="1"/>
  <c r="F535" i="4"/>
  <c r="D640" i="4"/>
  <c r="C529" i="1"/>
  <c r="D299" i="4"/>
  <c r="D300" i="4" s="1"/>
  <c r="F152" i="4"/>
  <c r="H18" i="3"/>
  <c r="C148" i="1"/>
  <c r="H516" i="1"/>
  <c r="G516" i="1"/>
  <c r="H1207" i="1"/>
  <c r="G1207" i="1"/>
  <c r="H1621" i="1"/>
  <c r="G1621" i="1"/>
  <c r="H11" i="3"/>
  <c r="F308" i="4"/>
  <c r="D417" i="4"/>
  <c r="C303" i="1"/>
  <c r="H1140" i="1"/>
  <c r="G1140" i="1"/>
  <c r="H160" i="1"/>
  <c r="G160" i="1"/>
  <c r="H565" i="1"/>
  <c r="G565" i="1"/>
  <c r="B24" i="9"/>
  <c r="H1278" i="1"/>
  <c r="G1278" i="1"/>
  <c r="H258" i="1"/>
  <c r="G258" i="1"/>
  <c r="G316" i="1"/>
  <c r="H316" i="1"/>
  <c r="H9" i="3"/>
  <c r="H1401" i="1"/>
  <c r="G1401" i="1"/>
  <c r="D418" i="4"/>
  <c r="G355" i="1" l="1"/>
  <c r="F300" i="4"/>
  <c r="C296" i="1"/>
  <c r="H529" i="1"/>
  <c r="G529" i="1"/>
  <c r="H1074" i="1"/>
  <c r="G1074" i="1"/>
  <c r="H299" i="9"/>
  <c r="D1011" i="1"/>
  <c r="N3" i="9"/>
  <c r="E425" i="4"/>
  <c r="D420" i="1" s="1"/>
  <c r="E644" i="4"/>
  <c r="D418" i="1"/>
  <c r="H20" i="9"/>
  <c r="F418" i="4"/>
  <c r="C413" i="1"/>
  <c r="H1537" i="1"/>
  <c r="G1537" i="1"/>
  <c r="H2" i="1"/>
  <c r="G2" i="1"/>
  <c r="H1012" i="1"/>
  <c r="G1012" i="1"/>
  <c r="F640" i="4"/>
  <c r="C634" i="1"/>
  <c r="H1255" i="1"/>
  <c r="G1255" i="1"/>
  <c r="K3" i="9"/>
  <c r="I9" i="3"/>
  <c r="E424" i="4"/>
  <c r="D419" i="1" s="1"/>
  <c r="E643" i="4"/>
  <c r="D417" i="1"/>
  <c r="D643" i="4"/>
  <c r="F422" i="4"/>
  <c r="C417" i="1"/>
  <c r="H424" i="1"/>
  <c r="G424" i="1"/>
  <c r="G299" i="9"/>
  <c r="G306" i="9"/>
  <c r="E306" i="9" s="1"/>
  <c r="B306" i="9" s="1"/>
  <c r="F6" i="5"/>
  <c r="C1011" i="1"/>
  <c r="F639" i="4"/>
  <c r="C633" i="1"/>
  <c r="H148" i="1"/>
  <c r="G148" i="1"/>
  <c r="H1180" i="1"/>
  <c r="G1180" i="1"/>
  <c r="H303" i="1"/>
  <c r="G303" i="1"/>
  <c r="E342" i="9"/>
  <c r="I11" i="3" s="1"/>
  <c r="B343" i="9"/>
  <c r="F417" i="4"/>
  <c r="C412" i="1"/>
  <c r="F299" i="4"/>
  <c r="D423" i="4"/>
  <c r="D424" i="4" s="1"/>
  <c r="D301" i="4"/>
  <c r="C295" i="1"/>
  <c r="H1622" i="1"/>
  <c r="G1622" i="1"/>
  <c r="E299" i="9" l="1"/>
  <c r="H634" i="1"/>
  <c r="G634" i="1"/>
  <c r="H296" i="1"/>
  <c r="G296" i="1"/>
  <c r="H417" i="1"/>
  <c r="G417" i="1"/>
  <c r="E646" i="4"/>
  <c r="D638" i="1"/>
  <c r="G295" i="1"/>
  <c r="H295" i="1"/>
  <c r="F643" i="4"/>
  <c r="C637" i="1"/>
  <c r="H412" i="1"/>
  <c r="G412" i="1"/>
  <c r="F301" i="4"/>
  <c r="C297" i="1"/>
  <c r="F424" i="4"/>
  <c r="C419" i="1"/>
  <c r="D644" i="4"/>
  <c r="D645" i="4" s="1"/>
  <c r="D425" i="4"/>
  <c r="F423" i="4"/>
  <c r="C418" i="1"/>
  <c r="G20" i="9"/>
  <c r="E20" i="9" s="1"/>
  <c r="B20" i="9" s="1"/>
  <c r="G633" i="1"/>
  <c r="H633" i="1"/>
  <c r="H413" i="1"/>
  <c r="G413" i="1"/>
  <c r="E645" i="4"/>
  <c r="D637" i="1"/>
  <c r="H8" i="3"/>
  <c r="H1011" i="1"/>
  <c r="G1011" i="1"/>
  <c r="H637" i="1" l="1"/>
  <c r="G637" i="1"/>
  <c r="F645" i="4"/>
  <c r="C639" i="1"/>
  <c r="H418" i="1"/>
  <c r="G418" i="1"/>
  <c r="B299" i="9"/>
  <c r="F425" i="4"/>
  <c r="C420" i="1"/>
  <c r="D646" i="4"/>
  <c r="D649" i="4" s="1"/>
  <c r="F644" i="4"/>
  <c r="C638" i="1"/>
  <c r="G419" i="1"/>
  <c r="H419" i="1"/>
  <c r="E650" i="4"/>
  <c r="D640" i="1"/>
  <c r="M3" i="9"/>
  <c r="E649" i="4"/>
  <c r="D639" i="1"/>
  <c r="H297" i="1"/>
  <c r="G297" i="1"/>
  <c r="H19" i="3" l="1"/>
  <c r="F649" i="4"/>
  <c r="C643" i="1"/>
  <c r="H420" i="1"/>
  <c r="G420" i="1"/>
  <c r="I19" i="3"/>
  <c r="D643" i="1"/>
  <c r="H334" i="9"/>
  <c r="G334" i="9"/>
  <c r="I20" i="3"/>
  <c r="D644" i="1"/>
  <c r="G638" i="1"/>
  <c r="H638" i="1"/>
  <c r="F646" i="4"/>
  <c r="D650" i="4"/>
  <c r="C640" i="1"/>
  <c r="G639" i="1"/>
  <c r="H639" i="1"/>
  <c r="E334" i="9" l="1"/>
  <c r="B334" i="9" s="1"/>
  <c r="H640" i="1"/>
  <c r="G640" i="1"/>
  <c r="H7" i="3"/>
  <c r="F650" i="4"/>
  <c r="H20" i="3"/>
  <c r="C644" i="1"/>
  <c r="G297" i="9"/>
  <c r="E297" i="9" s="1"/>
  <c r="B297" i="9" s="1"/>
  <c r="H643" i="1"/>
  <c r="G643" i="1"/>
  <c r="E298" i="9" l="1"/>
  <c r="I8" i="3" s="1"/>
  <c r="G644" i="1"/>
  <c r="H644" i="1"/>
  <c r="J3" i="9"/>
  <c r="H18" i="9" l="1"/>
  <c r="H295" i="9"/>
  <c r="G295" i="9"/>
  <c r="J12" i="9"/>
  <c r="H21" i="9"/>
  <c r="J11" i="9"/>
  <c r="G18" i="9"/>
  <c r="L293" i="9"/>
  <c r="F293" i="9" s="1"/>
  <c r="J10" i="9"/>
  <c r="J8" i="9"/>
  <c r="K13" i="9"/>
  <c r="H17" i="9"/>
  <c r="I13" i="9"/>
  <c r="L15" i="9"/>
  <c r="I5" i="9"/>
  <c r="J7" i="9"/>
  <c r="G17" i="9"/>
  <c r="G15" i="9"/>
  <c r="K7" i="9"/>
  <c r="I7" i="9"/>
  <c r="I12" i="9"/>
  <c r="I6" i="9"/>
  <c r="H15" i="9"/>
  <c r="M15" i="9"/>
  <c r="J9" i="9"/>
  <c r="K9" i="9"/>
  <c r="K8" i="9"/>
  <c r="J6" i="9"/>
  <c r="H22" i="9"/>
  <c r="J13" i="9"/>
  <c r="I11" i="9"/>
  <c r="K6" i="9"/>
  <c r="H16" i="9"/>
  <c r="G22" i="9"/>
  <c r="G16" i="9"/>
  <c r="K5" i="9"/>
  <c r="K11" i="9"/>
  <c r="M16" i="9"/>
  <c r="I9" i="9"/>
  <c r="L16" i="9"/>
  <c r="I8" i="9"/>
  <c r="J5" i="9"/>
  <c r="J17" i="9"/>
  <c r="K12" i="9"/>
  <c r="G21" i="9"/>
  <c r="K10" i="9"/>
  <c r="I17" i="9"/>
  <c r="E295" i="9" l="1"/>
  <c r="B295" i="9" s="1"/>
  <c r="E21" i="9"/>
  <c r="B21" i="9" s="1"/>
  <c r="F16" i="9"/>
  <c r="E12" i="9"/>
  <c r="B12" i="9" s="1"/>
  <c r="E7" i="9"/>
  <c r="B7" i="9" s="1"/>
  <c r="E8" i="9"/>
  <c r="B8" i="9" s="1"/>
  <c r="E10" i="9"/>
  <c r="B10" i="9" s="1"/>
  <c r="E16" i="9"/>
  <c r="E22" i="9"/>
  <c r="B22" i="9" s="1"/>
  <c r="E6" i="9"/>
  <c r="B6" i="9" s="1"/>
  <c r="B293" i="9"/>
  <c r="F23" i="9"/>
  <c r="E11" i="9"/>
  <c r="B11" i="9" s="1"/>
  <c r="E18" i="9"/>
  <c r="B18" i="9" s="1"/>
  <c r="E15" i="9"/>
  <c r="E17" i="9"/>
  <c r="B17" i="9" s="1"/>
  <c r="E9" i="9"/>
  <c r="B9" i="9" s="1"/>
  <c r="E5" i="9"/>
  <c r="E23" i="9"/>
  <c r="I7" i="3" s="1"/>
  <c r="F15" i="9"/>
  <c r="E13" i="9"/>
  <c r="B13" i="9" s="1"/>
  <c r="F14" i="9" l="1"/>
  <c r="F3" i="9" s="1"/>
  <c r="B16" i="9"/>
  <c r="E4" i="9"/>
  <c r="B5" i="9"/>
  <c r="B15" i="9"/>
  <c r="E14" i="9"/>
  <c r="I13" i="3" s="1"/>
  <c r="E3" i="9" l="1"/>
</calcChain>
</file>

<file path=xl/sharedStrings.xml><?xml version="1.0" encoding="utf-8"?>
<sst xmlns="http://schemas.openxmlformats.org/spreadsheetml/2006/main" count="4733" uniqueCount="3656">
  <si>
    <t>Obveznik:</t>
  </si>
  <si>
    <t>33072 - VIROVITIČKO-PODRAVSKA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</si>
  <si>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</si>
  <si>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</si>
  <si>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</si>
  <si>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</si>
  <si>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</si>
  <si>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</si>
  <si>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</si>
  <si>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</si>
  <si>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</si>
  <si>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</si>
  <si>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</si>
  <si>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</si>
  <si>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</si>
  <si>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</si>
  <si>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</si>
  <si>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</si>
  <si>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</si>
  <si>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</si>
  <si>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</si>
  <si>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</si>
  <si>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</si>
  <si>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</si>
  <si>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</si>
  <si>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</si>
  <si>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</si>
  <si>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</si>
  <si>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</si>
  <si>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</si>
  <si>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</si>
  <si>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</si>
  <si>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</si>
  <si>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</si>
  <si>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</si>
  <si>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</si>
  <si>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</si>
  <si>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</si>
  <si>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</si>
  <si>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</si>
  <si>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</si>
  <si>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</si>
  <si>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</si>
  <si>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</si>
  <si>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</si>
  <si>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</si>
  <si>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</si>
  <si>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</si>
  <si>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</si>
  <si>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</si>
  <si>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</si>
  <si>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</si>
  <si>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</si>
  <si>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</si>
  <si>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</si>
  <si>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</si>
  <si>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</si>
  <si>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</si>
  <si>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</si>
  <si>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</si>
  <si>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</si>
  <si>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</si>
  <si>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</si>
  <si>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</si>
  <si>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</si>
  <si>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</si>
  <si>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</si>
  <si>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</si>
  <si>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</si>
  <si>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</si>
  <si>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</si>
  <si>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</si>
  <si>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</si>
  <si>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</si>
  <si>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</si>
  <si>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</si>
  <si>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</si>
  <si>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</si>
  <si>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</si>
  <si>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</si>
  <si>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</si>
  <si>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</si>
  <si>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</si>
  <si>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</si>
  <si>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</si>
  <si>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</si>
  <si>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</si>
  <si>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</si>
  <si>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</si>
  <si>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</si>
  <si>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</si>
  <si>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</si>
  <si>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</si>
  <si>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</si>
  <si>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</si>
  <si>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</si>
  <si>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</si>
  <si>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</si>
  <si>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</si>
  <si>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</si>
  <si>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</si>
  <si>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</si>
  <si>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</si>
  <si>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</si>
  <si>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</si>
  <si>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</si>
  <si>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</si>
  <si>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</si>
  <si>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</si>
  <si>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</si>
  <si>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</si>
  <si>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</si>
  <si>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</si>
  <si>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</si>
  <si>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</si>
  <si>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</si>
  <si>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</si>
  <si>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</si>
  <si>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</si>
  <si>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</si>
  <si>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</si>
  <si>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</si>
  <si>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</si>
  <si>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</si>
  <si>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</si>
  <si>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</si>
  <si>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</si>
  <si>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</si>
  <si>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</si>
  <si>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</si>
  <si>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</si>
  <si>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</si>
  <si>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</si>
  <si>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</si>
  <si>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</si>
  <si>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</si>
  <si>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</si>
  <si>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</si>
  <si>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</si>
  <si>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</si>
  <si>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</si>
  <si>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</si>
  <si>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</si>
  <si>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</si>
  <si>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</si>
  <si>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</si>
  <si>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</si>
  <si>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</si>
  <si>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</si>
  <si>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</si>
  <si>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</si>
  <si>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</si>
  <si>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</si>
  <si>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</si>
  <si>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</si>
  <si>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</si>
  <si>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</si>
  <si>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</si>
  <si>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</si>
  <si>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</si>
  <si>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</si>
  <si>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</si>
  <si>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</si>
  <si>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</si>
  <si>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</si>
  <si>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</si>
  <si>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</si>
  <si>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</si>
  <si>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</si>
  <si>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</si>
  <si>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</si>
  <si>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</si>
  <si>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</si>
  <si>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</si>
  <si>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</si>
  <si>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</si>
  <si>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</si>
  <si>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</si>
  <si>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</si>
  <si>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</si>
  <si>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</si>
  <si>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</si>
  <si>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</si>
  <si>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</si>
  <si>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</si>
  <si>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</si>
  <si>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</si>
  <si>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</si>
  <si>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</si>
  <si>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</si>
  <si>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</si>
  <si>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</si>
  <si>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</si>
  <si>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</si>
  <si>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</si>
  <si>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</si>
  <si>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</si>
  <si>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</si>
  <si>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</si>
  <si>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</si>
  <si>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</si>
  <si>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</si>
  <si>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</si>
  <si>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</si>
  <si>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</si>
  <si>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</si>
  <si>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</si>
  <si>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</si>
  <si>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</si>
  <si>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</si>
  <si>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</si>
  <si>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</si>
  <si>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</si>
  <si>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</si>
  <si>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</si>
  <si>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</si>
  <si>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</si>
  <si>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</si>
  <si>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</si>
  <si>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</si>
  <si>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</si>
  <si>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</si>
  <si>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</si>
  <si>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</si>
  <si>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</si>
  <si>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</si>
  <si>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</si>
  <si>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</si>
  <si>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</si>
  <si>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</si>
  <si>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</si>
  <si>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</si>
  <si>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</si>
  <si>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</si>
  <si>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</si>
  <si>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</si>
  <si>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</si>
  <si>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</si>
  <si>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</si>
  <si>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</si>
  <si>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</si>
  <si>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</si>
  <si>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</si>
  <si>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</si>
  <si>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</si>
  <si>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</si>
  <si>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</si>
  <si>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</si>
  <si>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</si>
  <si>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</si>
  <si>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</si>
  <si>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</si>
  <si>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</si>
  <si>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</si>
  <si>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</si>
  <si>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</si>
  <si>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</si>
  <si>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</si>
  <si>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</si>
  <si>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</si>
  <si>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</si>
  <si>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</si>
  <si>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</si>
  <si>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</si>
  <si>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</si>
  <si>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</si>
  <si>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</si>
  <si>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</si>
  <si>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</si>
  <si>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</si>
  <si>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</si>
  <si>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</si>
  <si>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</si>
  <si>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</si>
  <si>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</si>
  <si>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</si>
  <si>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</si>
  <si>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</si>
  <si>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</si>
  <si>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</si>
  <si>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</si>
  <si>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</si>
  <si>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</si>
  <si>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</si>
  <si>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</si>
  <si>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</si>
  <si>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</si>
  <si>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</si>
  <si>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</si>
  <si>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</si>
  <si>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</si>
  <si>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</si>
  <si>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</si>
  <si>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</si>
  <si>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</si>
  <si>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</si>
  <si>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</si>
  <si>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</si>
  <si>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</si>
  <si>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</si>
  <si>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</si>
  <si>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</si>
  <si>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</si>
  <si>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</si>
  <si>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</si>
  <si>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</si>
  <si>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</si>
  <si>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</si>
  <si>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</si>
  <si>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</si>
  <si>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</si>
  <si>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</si>
  <si>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</si>
  <si>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</si>
  <si>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</si>
  <si>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</si>
  <si>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</si>
  <si>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</si>
  <si>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</si>
  <si>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</si>
  <si>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</si>
  <si>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</si>
  <si>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</si>
  <si>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</si>
  <si>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</si>
  <si>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</si>
  <si>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</si>
  <si>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</si>
  <si>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</si>
  <si>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</si>
  <si>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</si>
  <si>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</si>
  <si>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</si>
  <si>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</si>
  <si>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</si>
  <si>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</si>
  <si>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</si>
  <si>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</si>
  <si>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</si>
  <si>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</si>
  <si>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</si>
  <si>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</si>
  <si>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</si>
  <si>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</si>
  <si>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</si>
  <si>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</si>
  <si>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</si>
  <si>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</si>
  <si>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</si>
  <si>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</si>
  <si>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</si>
  <si>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</si>
  <si>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</si>
  <si>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</si>
  <si>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</si>
  <si>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</si>
  <si>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</si>
  <si>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</si>
  <si>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</si>
  <si>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</si>
  <si>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</si>
  <si>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</si>
  <si>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</si>
  <si>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</si>
  <si>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</si>
  <si>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</si>
  <si>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</si>
  <si>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</si>
  <si>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</si>
  <si>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</si>
  <si>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</si>
  <si>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</si>
  <si>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</si>
  <si>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</si>
  <si>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</si>
  <si>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</si>
  <si>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</si>
  <si>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</si>
  <si>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</si>
  <si>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</si>
  <si>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</si>
  <si>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</si>
  <si>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</si>
  <si>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</si>
  <si>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</si>
  <si>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</si>
  <si>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</si>
  <si>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</si>
  <si>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</si>
  <si>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</si>
  <si>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</si>
  <si>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</si>
  <si>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</si>
  <si>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</si>
  <si>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</si>
  <si>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</si>
  <si>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</si>
  <si>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</si>
  <si>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</si>
  <si>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</si>
  <si>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</si>
  <si>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</si>
  <si>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</si>
  <si>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</si>
  <si>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</si>
  <si>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</si>
  <si>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</si>
  <si>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</si>
  <si>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</si>
  <si>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</si>
  <si>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</si>
  <si>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</si>
  <si>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</si>
  <si>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</si>
  <si>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</si>
  <si>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</si>
  <si>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</si>
  <si>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</si>
  <si>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</si>
  <si>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</si>
  <si>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</si>
  <si>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</si>
  <si>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</si>
  <si>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</si>
  <si>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</si>
  <si>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</si>
  <si>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</si>
  <si>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</si>
  <si>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</si>
  <si>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</si>
  <si>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</si>
  <si>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</si>
  <si>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</si>
  <si>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</si>
  <si>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</si>
  <si>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</si>
  <si>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</si>
  <si>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</si>
  <si>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</si>
  <si>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</si>
  <si>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</si>
  <si>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</si>
  <si>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</si>
  <si>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</si>
  <si>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</si>
  <si>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</si>
  <si>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</si>
  <si>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</si>
  <si>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</si>
  <si>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</si>
  <si>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</si>
  <si>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</si>
  <si>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</si>
  <si>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</si>
  <si>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</si>
  <si>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</si>
  <si>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</si>
  <si>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</si>
  <si>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</si>
  <si>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</si>
  <si>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</si>
  <si>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</si>
  <si>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</si>
  <si>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</si>
  <si>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</si>
  <si>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</si>
  <si>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</si>
  <si>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</si>
  <si>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</si>
  <si>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</si>
  <si>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</si>
  <si>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</si>
  <si>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</si>
  <si>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</si>
  <si>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</si>
  <si>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</si>
  <si>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</si>
  <si>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</si>
  <si>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</si>
  <si>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</si>
  <si>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</si>
  <si>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</si>
  <si>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</si>
  <si>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</si>
  <si>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</si>
  <si>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</si>
  <si>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</si>
  <si>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</si>
  <si>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</si>
  <si>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</si>
  <si>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</si>
  <si>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</si>
  <si>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</si>
  <si>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</si>
  <si>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</si>
  <si>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</si>
  <si>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</si>
  <si>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</si>
  <si>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</si>
  <si>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</si>
  <si>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</si>
  <si>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</si>
  <si>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</si>
  <si>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</si>
  <si>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</si>
  <si>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</si>
  <si>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</si>
  <si>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</si>
  <si>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</si>
  <si>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</si>
  <si>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</si>
  <si>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</si>
  <si>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</si>
  <si>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</si>
  <si>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</si>
  <si>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</si>
  <si>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</si>
  <si>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</si>
  <si>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</si>
  <si>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</si>
  <si>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</si>
  <si>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</si>
  <si>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</si>
  <si>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</si>
  <si>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</si>
  <si>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</si>
  <si>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</si>
  <si>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</si>
  <si>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</si>
  <si>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</si>
  <si>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</si>
  <si>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</si>
  <si>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</si>
  <si>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</si>
  <si>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</si>
  <si>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</si>
  <si>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</si>
  <si>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</si>
  <si>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</si>
  <si>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</si>
  <si>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</si>
  <si>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</si>
  <si>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</si>
  <si>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</si>
  <si>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</si>
  <si>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</si>
  <si>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</si>
  <si>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</si>
  <si>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</si>
  <si>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</si>
  <si>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</si>
  <si>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</si>
  <si>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</si>
  <si>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</si>
  <si>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</si>
  <si>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</si>
  <si>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</si>
  <si>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</si>
  <si>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</si>
  <si>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</si>
  <si>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</si>
  <si>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</si>
  <si>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</si>
  <si>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</si>
  <si>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</si>
  <si>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</si>
  <si>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</si>
  <si>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</si>
  <si>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</si>
  <si>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</si>
  <si>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</si>
  <si>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</si>
  <si>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</si>
  <si>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</si>
  <si>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</si>
  <si>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</si>
  <si>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</si>
  <si>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</si>
  <si>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</si>
  <si>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</si>
  <si>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</si>
  <si>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</si>
  <si>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</si>
  <si>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</si>
  <si>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</si>
  <si>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</si>
  <si>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</si>
  <si>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</si>
  <si>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</si>
  <si>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</si>
  <si>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</si>
  <si>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</si>
  <si>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</si>
  <si>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</si>
  <si>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</si>
  <si>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</si>
  <si>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</si>
  <si>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</si>
  <si>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</si>
  <si>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</si>
  <si>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</si>
  <si>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</si>
  <si>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</si>
  <si>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</si>
  <si>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</si>
  <si>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</si>
  <si>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</si>
  <si>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</si>
  <si>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</si>
  <si>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</si>
  <si>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</si>
  <si>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</si>
  <si>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</si>
  <si>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</si>
  <si>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</si>
  <si>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</si>
  <si>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</si>
  <si>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</si>
  <si>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</si>
  <si>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</si>
  <si>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</si>
  <si>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</si>
  <si>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</si>
  <si>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</si>
  <si>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</si>
  <si>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</si>
  <si>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</si>
  <si>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</si>
  <si>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</si>
  <si>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</si>
  <si>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</si>
  <si>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</si>
  <si>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</si>
  <si>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</si>
  <si>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</si>
  <si>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</si>
  <si>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</si>
  <si>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</si>
  <si>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</si>
  <si>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</si>
  <si>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</si>
  <si>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</si>
  <si>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</si>
  <si>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</si>
  <si>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</si>
  <si>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</si>
  <si>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</si>
  <si>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</si>
  <si>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</si>
  <si>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</si>
  <si>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</si>
  <si>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</si>
  <si>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</si>
  <si>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</si>
  <si>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</si>
  <si>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</si>
  <si>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</si>
  <si>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</si>
  <si>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</si>
  <si>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</si>
  <si>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</si>
  <si>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</si>
  <si>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</si>
  <si>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</si>
  <si>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</si>
  <si>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</si>
  <si>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</si>
  <si>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</si>
  <si>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</si>
  <si>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</si>
  <si>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</si>
  <si>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</si>
  <si>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</si>
  <si>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</si>
  <si>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</si>
  <si>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</si>
  <si>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</si>
  <si>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</si>
  <si>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</si>
  <si>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</si>
  <si>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</si>
  <si>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</si>
  <si>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</si>
  <si>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</si>
  <si>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</si>
  <si>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</si>
  <si>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</si>
  <si>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</si>
  <si>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</si>
  <si>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</si>
  <si>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</si>
  <si>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</si>
  <si>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</si>
  <si>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</si>
  <si>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</si>
  <si>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</si>
  <si>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</si>
  <si>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</si>
  <si>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</si>
  <si>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</si>
  <si>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</si>
  <si>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</si>
  <si>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</si>
  <si>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</si>
  <si>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</si>
  <si>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</si>
  <si>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</si>
  <si>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</si>
  <si>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</si>
  <si>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</si>
  <si>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</si>
  <si>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</si>
  <si>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</si>
  <si>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</si>
  <si>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</si>
  <si>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</si>
  <si>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</si>
  <si>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</si>
  <si>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</si>
  <si>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</si>
  <si>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</si>
  <si>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</si>
  <si>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</si>
  <si>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</si>
  <si>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</si>
  <si>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</si>
  <si>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</si>
  <si>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</si>
  <si>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</si>
  <si>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</si>
  <si>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</si>
  <si>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</si>
  <si>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</si>
  <si>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</si>
  <si>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</si>
  <si>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</si>
  <si>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</si>
  <si>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</si>
  <si>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</si>
  <si>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</si>
  <si>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</si>
  <si>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</si>
  <si>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</si>
  <si>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</si>
  <si>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</si>
  <si>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</si>
  <si>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</si>
  <si>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</si>
  <si>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</si>
  <si>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</si>
  <si>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</si>
  <si>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</si>
  <si>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</si>
  <si>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</si>
  <si>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</si>
  <si>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</si>
  <si>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</si>
  <si>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</si>
  <si>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</si>
  <si>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</si>
  <si>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</si>
  <si>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</si>
  <si>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</si>
  <si>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</si>
  <si>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</si>
  <si>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</si>
  <si>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</si>
  <si>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</si>
  <si>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</si>
  <si>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</si>
  <si>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</si>
  <si>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</si>
  <si>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</si>
  <si>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</si>
  <si>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</si>
  <si>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</si>
  <si>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</si>
  <si>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</si>
  <si>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</si>
  <si>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</si>
  <si>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</si>
  <si>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</si>
  <si>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</si>
  <si>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</si>
  <si>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</si>
  <si>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</si>
  <si>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</si>
  <si>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</si>
  <si>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</si>
  <si>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</si>
  <si>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</si>
  <si>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</si>
  <si>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</si>
  <si>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</si>
  <si>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</si>
  <si>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</si>
  <si>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</si>
  <si>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</si>
  <si>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</si>
  <si>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</si>
  <si>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</si>
  <si>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</si>
  <si>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</si>
  <si>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</si>
  <si>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</si>
  <si>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</si>
  <si>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</si>
  <si>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</si>
  <si>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</si>
  <si>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</si>
  <si>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</si>
  <si>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</si>
  <si>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</si>
  <si>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</si>
  <si>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</si>
  <si>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</si>
  <si>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</si>
  <si>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</si>
  <si>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</si>
  <si>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</si>
  <si>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</si>
  <si>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</si>
  <si>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</si>
  <si>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</si>
  <si>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</si>
  <si>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</si>
  <si>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</si>
  <si>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</si>
  <si>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</si>
  <si>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</si>
  <si>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</si>
  <si>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</si>
  <si>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</si>
  <si>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</si>
  <si>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</si>
  <si>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</si>
  <si>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</si>
  <si>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</si>
  <si>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</si>
  <si>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</si>
  <si>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</si>
  <si>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</si>
  <si>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</si>
  <si>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</si>
  <si>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</si>
  <si>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</si>
  <si>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</si>
  <si>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</si>
  <si>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</si>
  <si>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</si>
  <si>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</si>
  <si>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</si>
  <si>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</si>
  <si>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</si>
  <si>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</si>
  <si>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</si>
  <si>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</si>
  <si>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</si>
  <si>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</si>
  <si>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</si>
  <si>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</si>
  <si>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</si>
  <si>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</si>
  <si>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</si>
  <si>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</si>
  <si>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</si>
  <si>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</si>
  <si>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</si>
  <si>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</si>
  <si>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</si>
  <si>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</si>
  <si>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</si>
  <si>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</si>
  <si>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</si>
  <si>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</si>
  <si>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</si>
  <si>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</si>
  <si>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</si>
  <si>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</si>
  <si>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</si>
  <si>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</si>
  <si>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</si>
  <si>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</si>
  <si>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</si>
  <si>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</si>
  <si>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</si>
  <si>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</si>
  <si>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</si>
  <si>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</si>
  <si>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</si>
  <si>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</si>
  <si>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</si>
  <si>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</si>
  <si>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</si>
  <si>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</si>
  <si>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</si>
  <si>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</si>
  <si>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</si>
  <si>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</si>
  <si>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</si>
  <si>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</si>
  <si>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</si>
  <si>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</si>
  <si>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</si>
  <si>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</si>
  <si>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</si>
  <si>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</si>
  <si>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</si>
  <si>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</si>
  <si>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</si>
  <si>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</si>
  <si>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</si>
  <si>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</si>
  <si>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</si>
  <si>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</si>
  <si>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</si>
  <si>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</si>
  <si>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</si>
  <si>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</si>
  <si>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</si>
  <si>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</si>
  <si>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</si>
  <si>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</si>
  <si>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</si>
  <si>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</si>
  <si>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</si>
  <si>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</si>
  <si>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</si>
  <si>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</si>
  <si>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</si>
  <si>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</si>
  <si>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</si>
  <si>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</si>
  <si>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</si>
  <si>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</si>
  <si>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</si>
  <si>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</si>
  <si>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</si>
  <si>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</si>
  <si>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</si>
  <si>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</si>
  <si>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</si>
  <si>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</si>
  <si>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</si>
  <si>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</si>
  <si>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</si>
  <si>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</si>
  <si>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</si>
  <si>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</si>
  <si>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</si>
  <si>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</si>
  <si>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</si>
  <si>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</si>
  <si>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</si>
  <si>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</si>
  <si>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</si>
  <si>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</si>
  <si>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</si>
  <si>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</si>
  <si>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</si>
  <si>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</si>
  <si>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</si>
  <si>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</si>
  <si>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</si>
  <si>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</si>
  <si>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</si>
  <si>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</si>
  <si>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</si>
  <si>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</si>
  <si>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</si>
  <si>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</si>
  <si>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</si>
  <si>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</si>
  <si>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</si>
  <si>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</si>
  <si>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</si>
  <si>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</si>
  <si>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</si>
  <si>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</si>
  <si>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</si>
  <si>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</si>
  <si>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</si>
  <si>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</si>
  <si>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</si>
  <si>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</si>
  <si>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</si>
  <si>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</si>
  <si>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</si>
  <si>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</si>
  <si>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</si>
  <si>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</si>
  <si>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</si>
  <si>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</si>
  <si>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</si>
  <si>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</si>
  <si>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</si>
  <si>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</si>
  <si>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</si>
  <si>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</si>
  <si>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</si>
  <si>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</si>
  <si>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</si>
  <si>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</si>
  <si>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</si>
  <si>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</si>
  <si>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</si>
  <si>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</si>
  <si>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</si>
  <si>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</si>
  <si>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</si>
  <si>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</si>
  <si>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</si>
  <si>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</si>
  <si>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</si>
  <si>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</si>
  <si>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</si>
  <si>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</si>
  <si>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</si>
  <si>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</si>
  <si>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</si>
  <si>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</si>
  <si>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</si>
  <si>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</si>
  <si>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</si>
  <si>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</si>
  <si>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</si>
  <si>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</si>
  <si>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</si>
  <si>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</si>
  <si>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</si>
  <si>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</si>
  <si>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</si>
  <si>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</si>
  <si>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</si>
  <si>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</si>
  <si>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</si>
  <si>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</si>
  <si>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</si>
  <si>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</si>
  <si>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</si>
  <si>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</si>
  <si>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</si>
  <si>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</si>
  <si>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</si>
  <si>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</si>
  <si>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</si>
  <si>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</si>
  <si>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</si>
  <si>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</si>
  <si>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</si>
  <si>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</si>
  <si>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</si>
  <si>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</si>
  <si>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</si>
  <si>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</si>
  <si>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</si>
  <si>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</si>
  <si>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</si>
  <si>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</si>
  <si>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</si>
  <si>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</si>
  <si>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</si>
  <si>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</si>
  <si>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</si>
  <si>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</si>
  <si>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</si>
  <si>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</si>
  <si>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</si>
  <si>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</si>
  <si>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</si>
  <si>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</si>
  <si>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</si>
  <si>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</si>
  <si>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</si>
  <si>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</si>
  <si>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</si>
  <si>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</si>
  <si>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</si>
  <si>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</si>
  <si>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</si>
  <si>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</si>
  <si>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</si>
  <si>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</si>
  <si>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</si>
  <si>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</si>
  <si>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</si>
  <si>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</si>
  <si>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</si>
  <si>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</si>
  <si>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</si>
  <si>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</si>
  <si>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</si>
  <si>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</si>
  <si>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</si>
  <si>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</si>
  <si>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</si>
  <si>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</si>
  <si>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</si>
  <si>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</si>
  <si>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</si>
  <si>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</si>
  <si>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</si>
  <si>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</si>
  <si>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</si>
  <si>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</si>
  <si>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</si>
  <si>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</si>
  <si>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</si>
  <si>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</si>
  <si>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</si>
  <si>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</si>
  <si>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</si>
  <si>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</si>
  <si>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</si>
  <si>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</si>
  <si>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</si>
  <si>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</si>
  <si>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</si>
  <si>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</si>
  <si>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</si>
  <si>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</si>
  <si>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</si>
  <si>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</si>
  <si>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</si>
  <si>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</si>
  <si>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</si>
  <si>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</si>
  <si>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</si>
  <si>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</si>
  <si>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</si>
  <si>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</si>
  <si>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</si>
  <si>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</si>
  <si>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</si>
  <si>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</si>
  <si>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</si>
  <si>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</si>
  <si>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</si>
  <si>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</si>
  <si>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</si>
  <si>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</si>
  <si>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</si>
  <si>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</si>
  <si>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</si>
  <si>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</si>
  <si>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</si>
  <si>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</si>
  <si>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</si>
  <si>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</si>
  <si>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</si>
  <si>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</si>
  <si>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</si>
  <si>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</si>
  <si>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</si>
  <si>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</si>
  <si>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</si>
  <si>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</si>
  <si>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</si>
  <si>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</si>
  <si>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</si>
  <si>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</si>
  <si>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</si>
  <si>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</si>
  <si>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</si>
  <si>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</si>
  <si>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</si>
  <si>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</si>
  <si>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</si>
  <si>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</si>
  <si>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</si>
  <si>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</si>
  <si>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</si>
  <si>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</si>
  <si>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</si>
  <si>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</si>
  <si>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</si>
  <si>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</si>
  <si>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</si>
  <si>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</si>
  <si>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</si>
  <si>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</si>
  <si>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</si>
  <si>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</si>
  <si>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</si>
  <si>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</si>
  <si>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</si>
  <si>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</si>
  <si>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</si>
  <si>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</si>
  <si>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</si>
  <si>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</si>
  <si>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</si>
  <si>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</si>
  <si>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</si>
  <si>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</si>
  <si>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</si>
  <si>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</si>
  <si>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</si>
  <si>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</si>
  <si>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</si>
  <si>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</si>
  <si>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</si>
  <si>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</si>
  <si>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</si>
  <si>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</si>
  <si>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</si>
  <si>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</si>
  <si>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</si>
  <si>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</si>
  <si>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</si>
  <si>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</si>
  <si>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</si>
  <si>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</si>
  <si>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</si>
  <si>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</si>
  <si>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</si>
  <si>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</si>
  <si>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</si>
  <si>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</si>
  <si>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</si>
  <si>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</si>
  <si>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</si>
  <si>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</si>
  <si>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</si>
  <si>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</si>
  <si>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</si>
  <si>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</si>
  <si>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</si>
  <si>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</si>
  <si>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</si>
  <si>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</si>
  <si>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</si>
  <si>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</si>
  <si>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</si>
  <si>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</si>
  <si>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</si>
  <si>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</si>
  <si>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</si>
  <si>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</si>
  <si>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</si>
  <si>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</si>
  <si>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</si>
  <si>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</si>
  <si>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</si>
  <si>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</si>
  <si>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</si>
  <si>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</si>
  <si>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</si>
  <si>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</si>
  <si>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</si>
  <si>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</si>
  <si>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</si>
  <si>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</si>
  <si>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</si>
  <si>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</si>
  <si>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</si>
  <si>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</si>
  <si>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</si>
  <si>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</si>
  <si>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</si>
  <si>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</si>
  <si>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</si>
  <si>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</si>
  <si>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</si>
  <si>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</si>
  <si>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</si>
  <si>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</si>
  <si>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</si>
  <si>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</si>
  <si>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</si>
  <si>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</si>
  <si>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</si>
  <si>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</si>
  <si>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</si>
  <si>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</si>
  <si>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</si>
  <si>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</si>
  <si>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</si>
  <si>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</si>
  <si>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</si>
  <si>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</si>
  <si>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</si>
  <si>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</si>
  <si>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</si>
  <si>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</si>
  <si>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</si>
  <si>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</si>
  <si>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</si>
  <si>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</si>
  <si>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</si>
  <si>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</si>
  <si>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</si>
  <si>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</si>
  <si>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</si>
  <si>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</si>
  <si>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</si>
  <si>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</si>
  <si>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</si>
  <si>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</si>
  <si>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</si>
  <si>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</si>
  <si>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</si>
  <si>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</si>
  <si>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</si>
  <si>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</si>
  <si>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</si>
  <si>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</si>
  <si>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</si>
  <si>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</si>
  <si>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</si>
  <si>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</si>
  <si>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</si>
  <si>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</si>
  <si>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</si>
  <si>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</si>
  <si>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</si>
  <si>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</si>
  <si>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</si>
  <si>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</si>
  <si>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</si>
  <si>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</si>
  <si>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</si>
  <si>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</si>
  <si>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</si>
  <si>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</si>
  <si>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</si>
  <si>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</si>
  <si>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</si>
  <si>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</si>
  <si>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</si>
  <si>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</si>
  <si>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</si>
  <si>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</si>
  <si>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</si>
  <si>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</si>
  <si>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</si>
  <si>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</si>
  <si>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</si>
  <si>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</si>
  <si>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</si>
  <si>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</si>
  <si>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</si>
  <si>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</si>
  <si>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</si>
  <si>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</si>
  <si>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</si>
  <si>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</si>
  <si>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</si>
  <si>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</si>
  <si>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</si>
  <si>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</si>
  <si>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</si>
  <si>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</si>
  <si>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</si>
  <si>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</si>
  <si>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</si>
  <si>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</si>
  <si>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</si>
  <si>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</si>
  <si>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</si>
  <si>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</si>
  <si>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</si>
  <si>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</si>
  <si>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</si>
  <si>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</si>
  <si>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</si>
  <si>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</si>
  <si>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</si>
  <si>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</si>
  <si>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</si>
  <si>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</si>
  <si>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</si>
  <si>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</si>
  <si>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</si>
  <si>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</si>
  <si>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</si>
  <si>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</si>
  <si>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</si>
  <si>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</si>
  <si>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</si>
  <si>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</si>
  <si>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</si>
  <si>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</si>
  <si>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</si>
  <si>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</si>
  <si>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</si>
  <si>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</si>
  <si>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</si>
  <si>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</si>
  <si>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</si>
  <si>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</si>
  <si>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</si>
  <si>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</si>
  <si>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</si>
  <si>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</si>
  <si>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</si>
  <si>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</si>
  <si>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</si>
  <si>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</si>
  <si>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</si>
  <si>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</si>
  <si>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</si>
  <si>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</si>
  <si>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</si>
  <si>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</si>
  <si>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</si>
  <si>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</si>
  <si>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</si>
  <si>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</si>
  <si>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</si>
  <si>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</si>
  <si>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</si>
  <si>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</si>
  <si>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</si>
  <si>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</si>
  <si>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</si>
  <si>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</si>
  <si>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</si>
  <si>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</si>
  <si>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</si>
  <si>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</si>
  <si>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</si>
  <si>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</si>
  <si>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</si>
  <si>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</si>
  <si>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</si>
  <si>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</si>
  <si>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</si>
  <si>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</si>
  <si>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</si>
  <si>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</si>
  <si>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</si>
  <si>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</si>
  <si>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</si>
  <si>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</si>
  <si>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</si>
  <si>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</si>
  <si>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</si>
  <si>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</si>
  <si>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</si>
  <si>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</si>
  <si>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</si>
  <si>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</si>
  <si>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</si>
  <si>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</si>
  <si>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</si>
  <si>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</si>
  <si>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</si>
  <si>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</si>
  <si>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</si>
  <si>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</si>
  <si>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</si>
  <si>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</si>
  <si>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</si>
  <si>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</si>
  <si>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</si>
  <si>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</si>
  <si>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</si>
  <si>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</si>
  <si>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</si>
  <si>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</si>
  <si>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</si>
  <si>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</si>
  <si>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</si>
  <si>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</si>
  <si>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</si>
  <si>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</si>
  <si>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</si>
  <si>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</si>
  <si>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</si>
  <si>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</si>
  <si>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</si>
  <si>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</si>
  <si>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</si>
  <si>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</si>
  <si>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</si>
  <si>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</si>
  <si>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</si>
  <si>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</si>
  <si>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</si>
  <si>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</si>
  <si>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</si>
  <si>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</si>
  <si>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</si>
  <si>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</si>
  <si>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</si>
  <si>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</si>
  <si>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</si>
  <si>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</si>
  <si>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</si>
  <si>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</si>
  <si>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</si>
  <si>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</si>
  <si>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</si>
  <si>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</si>
  <si>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</si>
  <si>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</si>
  <si>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</si>
  <si>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</si>
  <si>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</si>
  <si>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</si>
  <si>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</si>
  <si>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</si>
  <si>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</si>
  <si>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</si>
  <si>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</si>
  <si>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</si>
  <si>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</si>
  <si>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</si>
  <si>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</si>
  <si>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</si>
  <si>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</si>
  <si>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</si>
  <si>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</si>
  <si>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</si>
  <si>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</si>
  <si>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</si>
  <si>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</si>
  <si>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</si>
  <si>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</si>
  <si>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</si>
  <si>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</si>
  <si>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</si>
  <si>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</si>
  <si>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</si>
  <si>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</si>
  <si>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</si>
  <si>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</si>
  <si>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</si>
  <si>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</si>
  <si>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</si>
  <si>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</si>
  <si>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</si>
  <si>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</si>
  <si>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</si>
  <si>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</si>
  <si>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</si>
  <si>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</si>
  <si>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</si>
  <si>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</si>
  <si>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</si>
  <si>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</si>
  <si>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</si>
  <si>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</si>
  <si>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</si>
  <si>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</si>
  <si>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</si>
  <si>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</si>
  <si>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</si>
  <si>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</si>
  <si>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</si>
  <si>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</si>
  <si>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</si>
  <si>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</si>
  <si>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</si>
  <si>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</si>
  <si>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</si>
  <si>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</si>
  <si>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</si>
  <si>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</si>
  <si>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</si>
  <si>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</si>
  <si>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</si>
  <si>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</si>
  <si>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</si>
  <si>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</si>
  <si>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</si>
  <si>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</si>
  <si>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</si>
  <si>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</si>
  <si>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</si>
  <si>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</si>
  <si>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</si>
  <si>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</si>
  <si>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</si>
  <si>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</si>
  <si>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</si>
  <si>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</si>
  <si>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</si>
  <si>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</si>
  <si>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</si>
  <si>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</si>
  <si>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</si>
  <si>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</si>
  <si>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</si>
  <si>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</si>
  <si>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</si>
  <si>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</si>
  <si>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</si>
  <si>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</si>
  <si>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</si>
  <si>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</si>
  <si>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</si>
  <si>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</si>
  <si>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</si>
  <si>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</si>
  <si>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</si>
  <si>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</si>
  <si>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</si>
  <si>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</si>
  <si>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</si>
  <si>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</si>
  <si>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</si>
  <si>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</si>
  <si>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</si>
  <si>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</si>
  <si>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</si>
  <si>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</si>
  <si>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</si>
  <si>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</si>
  <si>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</si>
  <si>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</si>
  <si>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</si>
  <si>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</si>
  <si>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</si>
  <si>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</si>
  <si>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</si>
  <si>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</si>
  <si>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</si>
  <si>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</si>
  <si>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</si>
  <si>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</si>
  <si>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</si>
  <si>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</si>
  <si>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</si>
  <si>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</si>
  <si>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</si>
  <si>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</si>
  <si>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</si>
  <si>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</si>
  <si>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</si>
  <si>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</si>
  <si>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</si>
  <si>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</si>
  <si>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</si>
  <si>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</si>
  <si>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</si>
  <si>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</si>
  <si>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</si>
  <si>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</si>
  <si>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</si>
  <si>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</si>
  <si>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</si>
  <si>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</si>
  <si>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</si>
  <si>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</si>
  <si>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</si>
  <si>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</si>
  <si>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</si>
  <si>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</si>
  <si>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</si>
  <si>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</si>
  <si>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</si>
  <si>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</si>
  <si>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</si>
  <si>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</si>
  <si>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</si>
  <si>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</si>
  <si>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</si>
  <si>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</si>
  <si>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</si>
  <si>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</si>
  <si>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</si>
  <si>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</si>
  <si>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</si>
  <si>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</si>
  <si>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</si>
  <si>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</si>
  <si>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</si>
  <si>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</si>
  <si>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</si>
  <si>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</si>
  <si>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</si>
  <si>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</si>
  <si>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</si>
  <si>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</si>
  <si>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</si>
  <si>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</si>
  <si>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</si>
  <si>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</si>
  <si>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</si>
  <si>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</si>
  <si>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</si>
  <si>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</si>
  <si>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</si>
  <si>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</si>
  <si>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</si>
  <si>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</si>
  <si>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</si>
  <si>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</si>
  <si>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</si>
  <si>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</si>
  <si>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</si>
  <si>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</si>
  <si>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</si>
  <si>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</si>
  <si>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</si>
  <si>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</si>
  <si>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</si>
  <si>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</si>
  <si>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</si>
  <si>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</si>
  <si>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</si>
  <si>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</si>
  <si>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</si>
  <si>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</si>
  <si>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</si>
  <si>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</si>
  <si>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</si>
  <si>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</si>
  <si>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</si>
  <si>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</si>
  <si>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</si>
  <si>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</si>
  <si>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</si>
  <si>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</si>
  <si>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</si>
  <si>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</si>
  <si>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</si>
  <si>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</si>
  <si>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</si>
  <si>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</si>
  <si>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</si>
  <si>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</si>
  <si>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</si>
  <si>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</si>
  <si>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</si>
  <si>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</si>
  <si>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</si>
  <si>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</si>
  <si>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</si>
  <si>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</si>
  <si>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</si>
  <si>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</si>
  <si>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</si>
  <si>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</si>
  <si>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</si>
  <si>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</si>
  <si>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</si>
  <si>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</si>
  <si>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</si>
  <si>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</si>
  <si>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</si>
  <si>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</si>
  <si>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</si>
  <si>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</si>
  <si>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</si>
  <si>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</si>
  <si>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</si>
  <si>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</si>
  <si>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</si>
  <si>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</si>
  <si>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</si>
  <si>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</si>
  <si>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</si>
  <si>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</si>
  <si>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</si>
  <si>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</si>
  <si>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</si>
  <si>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</si>
  <si>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</si>
  <si>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</si>
  <si>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</si>
  <si>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</si>
  <si>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</si>
  <si>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</si>
  <si>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</si>
  <si>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</si>
  <si>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</si>
  <si>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</si>
  <si>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</si>
  <si>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</si>
  <si>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</si>
  <si>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</si>
  <si>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</si>
  <si>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</si>
  <si>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</si>
  <si>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</si>
  <si>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</si>
  <si>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</si>
  <si>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</si>
  <si>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</si>
  <si>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</si>
  <si>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</si>
  <si>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</si>
  <si>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</si>
  <si>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</si>
  <si>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</si>
  <si>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</si>
  <si>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</si>
  <si>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</si>
  <si>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</si>
  <si>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</si>
  <si>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</si>
  <si>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</si>
  <si>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</si>
  <si>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</si>
  <si>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</si>
  <si>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</si>
  <si>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</si>
  <si>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</si>
  <si>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</si>
  <si>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</si>
  <si>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</si>
  <si>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</si>
  <si>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</si>
  <si>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</si>
  <si>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</si>
  <si>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</si>
  <si>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</si>
  <si>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</si>
  <si>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</si>
  <si>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</si>
  <si>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</si>
  <si>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</si>
  <si>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</si>
  <si>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</si>
  <si>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</si>
  <si>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</si>
  <si>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</si>
  <si>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</si>
  <si>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</si>
  <si>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</si>
  <si>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</si>
  <si>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</si>
  <si>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</si>
  <si>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</si>
  <si>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</si>
  <si>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</si>
  <si>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</si>
  <si>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</si>
  <si>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</si>
  <si>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</si>
  <si>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</si>
  <si>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</si>
  <si>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</si>
  <si>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</si>
  <si>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</si>
  <si>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</si>
  <si>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</si>
  <si>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</si>
  <si>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</si>
  <si>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</si>
  <si>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</si>
  <si>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</si>
  <si>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</si>
  <si>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</si>
  <si>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</si>
  <si>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</si>
  <si>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</si>
  <si>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</si>
  <si>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</si>
  <si>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</si>
  <si>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</si>
  <si>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</si>
  <si>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</si>
  <si>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</si>
  <si>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</si>
  <si>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</si>
  <si>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</si>
  <si>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</si>
  <si>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</si>
  <si>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</si>
  <si>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</si>
  <si>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</si>
  <si>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</si>
  <si>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</si>
  <si>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</si>
  <si>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</si>
  <si>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</si>
  <si>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</si>
  <si>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</si>
  <si>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</si>
  <si>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</si>
  <si>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</si>
  <si>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</si>
  <si>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</si>
  <si>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</si>
  <si>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</si>
  <si>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</si>
  <si>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</si>
  <si>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</si>
  <si>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</si>
  <si>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</si>
  <si>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</si>
  <si>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</si>
  <si>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</si>
  <si>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</si>
  <si>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</si>
  <si>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</si>
  <si>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</si>
  <si>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</si>
  <si>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</si>
  <si>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</si>
  <si>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</si>
  <si>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</si>
  <si>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</si>
  <si>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</si>
  <si>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</si>
  <si>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</si>
  <si>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</si>
  <si>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</si>
  <si>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</si>
  <si>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</si>
  <si>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</si>
  <si>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</si>
  <si>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</si>
  <si>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</si>
  <si>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</si>
  <si>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</si>
  <si>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</si>
  <si>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</si>
  <si>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</si>
  <si>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</si>
  <si>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</si>
  <si>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</si>
  <si>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</si>
  <si>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</si>
  <si>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</si>
  <si>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</si>
  <si>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</si>
  <si>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</si>
  <si>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</si>
  <si>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</si>
  <si>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</si>
  <si>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</si>
  <si>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</si>
  <si>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</si>
  <si>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</si>
  <si>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</si>
  <si>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</si>
  <si>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</si>
  <si>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</si>
  <si>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</si>
  <si>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</si>
  <si>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</si>
  <si>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</si>
  <si>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</si>
  <si>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</si>
  <si>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</si>
  <si>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</si>
  <si>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</si>
  <si>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</si>
  <si>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</si>
  <si>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</si>
  <si>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</si>
  <si>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</si>
  <si>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</si>
  <si>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</si>
  <si>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</si>
  <si>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</si>
  <si>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</si>
  <si>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</si>
  <si>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</si>
  <si>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</si>
  <si>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</si>
  <si>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</si>
  <si>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</si>
  <si>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</si>
  <si>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</si>
  <si>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</si>
  <si>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</si>
  <si>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</si>
  <si>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</si>
  <si>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</si>
  <si>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</si>
  <si>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</si>
  <si>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</si>
  <si>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</si>
  <si>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</si>
  <si>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</si>
  <si>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</si>
  <si>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</si>
  <si>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</si>
  <si>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</si>
  <si>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</si>
  <si>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</si>
  <si>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</si>
  <si>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</si>
  <si>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VIROVITIČKO-PODRAVSKA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</si>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</sst>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84542000.819999993</v>
      </c>
      <c r="D2" s="7">
        <f>'PR-RAS'!E6</f>
        <v>84760586.359999999</v>
      </c>
      <c r="E2" s="7">
        <v>0</v>
      </c>
      <c r="F2" s="7">
        <v>0</v>
      </c>
      <c r="G2" s="8">
        <f t="shared" ref="G2:G274" si="0">(B2/1000)*(C2*1+D2*2)</f>
        <v>254063.17353999999</v>
      </c>
      <c r="H2" s="8">
        <f t="shared" ref="H2:H274" si="1">ABS(C2-ROUND(C2,0))+ABS(D2-ROUND(D2,0))</f>
        <v>0.54000000655651093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7005841.9200000009</v>
      </c>
      <c r="D3" s="2">
        <f>'PR-RAS'!E7</f>
        <v>7893129.0700000012</v>
      </c>
      <c r="E3" s="2">
        <v>0</v>
      </c>
      <c r="F3" s="2">
        <v>0</v>
      </c>
      <c r="G3" s="3">
        <f t="shared" si="0"/>
        <v>45584.200120000009</v>
      </c>
      <c r="H3" s="3">
        <f t="shared" si="1"/>
        <v>0.15000000037252903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6557110.7300000004</v>
      </c>
      <c r="D4" s="2">
        <f>'PR-RAS'!E8</f>
        <v>7395273.8100000005</v>
      </c>
      <c r="E4" s="2">
        <v>0</v>
      </c>
      <c r="F4" s="2">
        <v>0</v>
      </c>
      <c r="G4" s="3">
        <f t="shared" si="0"/>
        <v>64042.975050000008</v>
      </c>
      <c r="H4" s="3">
        <f t="shared" si="1"/>
        <v>0.45999999903142452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7239127.9400000004</v>
      </c>
      <c r="D5" s="2">
        <f>'PR-RAS'!E9</f>
        <v>8449144.6699999999</v>
      </c>
      <c r="E5" s="2">
        <v>0</v>
      </c>
      <c r="F5" s="2">
        <v>0</v>
      </c>
      <c r="G5" s="3">
        <f t="shared" si="0"/>
        <v>96549.669120000006</v>
      </c>
      <c r="H5" s="3">
        <f t="shared" si="1"/>
        <v>0.38999999966472387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392832.36</v>
      </c>
      <c r="D9" s="2">
        <f>'PR-RAS'!E13</f>
        <v>394512.32</v>
      </c>
      <c r="E9" s="2">
        <v>0</v>
      </c>
      <c r="F9" s="2">
        <v>0</v>
      </c>
      <c r="G9" s="3">
        <f t="shared" si="0"/>
        <v>9454.8559999999998</v>
      </c>
      <c r="H9" s="3">
        <f t="shared" si="1"/>
        <v>0.67999999999301508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1074849.57</v>
      </c>
      <c r="D11" s="2">
        <f>'PR-RAS'!E15</f>
        <v>1448383.18</v>
      </c>
      <c r="E11" s="2">
        <v>0</v>
      </c>
      <c r="F11" s="2">
        <v>0</v>
      </c>
      <c r="G11" s="3">
        <f t="shared" si="0"/>
        <v>39716.159299999999</v>
      </c>
      <c r="H11" s="3">
        <f t="shared" si="1"/>
        <v>0.60999999986961484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6801.54</v>
      </c>
      <c r="D19" s="2">
        <f>'PR-RAS'!E23</f>
        <v>23157.4</v>
      </c>
      <c r="E19" s="2">
        <v>0</v>
      </c>
      <c r="F19" s="2">
        <v>0</v>
      </c>
      <c r="G19" s="3">
        <f t="shared" si="0"/>
        <v>956.09411999999998</v>
      </c>
      <c r="H19" s="3">
        <f t="shared" si="1"/>
        <v>0.86000000000149157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11459.87</v>
      </c>
      <c r="E20" s="2">
        <v>0</v>
      </c>
      <c r="F20" s="2">
        <v>0</v>
      </c>
      <c r="G20" s="3">
        <f t="shared" si="0"/>
        <v>435.47506000000004</v>
      </c>
      <c r="H20" s="3">
        <f t="shared" si="1"/>
        <v>0.12999999999919964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6801.54</v>
      </c>
      <c r="D21" s="2">
        <f>'PR-RAS'!E25</f>
        <v>11697.53</v>
      </c>
      <c r="E21" s="2">
        <v>0</v>
      </c>
      <c r="F21" s="2">
        <v>0</v>
      </c>
      <c r="G21" s="3">
        <f t="shared" si="0"/>
        <v>603.93200000000002</v>
      </c>
      <c r="H21" s="3">
        <f t="shared" si="1"/>
        <v>0.92999999999938154</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441929.65</v>
      </c>
      <c r="D25" s="2">
        <f>'PR-RAS'!E29</f>
        <v>474697.86</v>
      </c>
      <c r="E25" s="2">
        <v>0</v>
      </c>
      <c r="F25" s="2">
        <v>0</v>
      </c>
      <c r="G25" s="3">
        <f t="shared" si="0"/>
        <v>33391.808880000004</v>
      </c>
      <c r="H25" s="3">
        <f t="shared" si="1"/>
        <v>0.48999999999068677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441145.19</v>
      </c>
      <c r="D29" s="2">
        <f>'PR-RAS'!E33</f>
        <v>472849.48</v>
      </c>
      <c r="E29" s="2">
        <v>0</v>
      </c>
      <c r="F29" s="2">
        <v>0</v>
      </c>
      <c r="G29" s="3">
        <f t="shared" si="0"/>
        <v>38831.636200000001</v>
      </c>
      <c r="H29" s="3">
        <f t="shared" si="1"/>
        <v>0.66999999998370185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784.46</v>
      </c>
      <c r="D31" s="2">
        <f>'PR-RAS'!E35</f>
        <v>1848.38</v>
      </c>
      <c r="E31" s="2">
        <v>0</v>
      </c>
      <c r="F31" s="2">
        <v>0</v>
      </c>
      <c r="G31" s="3">
        <f t="shared" si="0"/>
        <v>134.4366</v>
      </c>
      <c r="H31" s="3">
        <f t="shared" si="1"/>
        <v>0.84000000000014552</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54433527.469999999</v>
      </c>
      <c r="D45" s="2">
        <f>'PR-RAS'!E49</f>
        <v>50319241.879999995</v>
      </c>
      <c r="E45" s="2">
        <v>0</v>
      </c>
      <c r="F45" s="2">
        <v>0</v>
      </c>
      <c r="G45" s="3">
        <f t="shared" si="0"/>
        <v>6823168.494119999</v>
      </c>
      <c r="H45" s="3">
        <f t="shared" si="1"/>
        <v>0.59000000357627869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612.67999999999995</v>
      </c>
      <c r="D49" s="2">
        <f>'PR-RAS'!E53</f>
        <v>17060.739999999998</v>
      </c>
      <c r="E49" s="2">
        <v>0</v>
      </c>
      <c r="F49" s="2">
        <v>0</v>
      </c>
      <c r="G49" s="3">
        <f t="shared" si="0"/>
        <v>1667.2396799999999</v>
      </c>
      <c r="H49" s="3">
        <f t="shared" si="1"/>
        <v>0.58000000000208729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5060.74</v>
      </c>
      <c r="E50" s="2">
        <v>0</v>
      </c>
      <c r="F50" s="2">
        <v>0</v>
      </c>
      <c r="G50" s="3">
        <f t="shared" si="0"/>
        <v>495.95251999999999</v>
      </c>
      <c r="H50" s="3">
        <f t="shared" si="1"/>
        <v>0.26000000000021828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612.67999999999995</v>
      </c>
      <c r="D52" s="2">
        <f>'PR-RAS'!E56</f>
        <v>12000</v>
      </c>
      <c r="E52" s="2">
        <v>0</v>
      </c>
      <c r="F52" s="2">
        <v>0</v>
      </c>
      <c r="G52" s="3">
        <f t="shared" si="0"/>
        <v>1255.24668</v>
      </c>
      <c r="H52" s="3">
        <f t="shared" si="1"/>
        <v>0.32000000000005002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9299788.1600000001</v>
      </c>
      <c r="D54" s="2">
        <f>'PR-RAS'!E58</f>
        <v>4327405.87</v>
      </c>
      <c r="E54" s="2">
        <v>0</v>
      </c>
      <c r="F54" s="2">
        <v>0</v>
      </c>
      <c r="G54" s="3">
        <f t="shared" si="0"/>
        <v>951593.79469999985</v>
      </c>
      <c r="H54" s="3">
        <f t="shared" si="1"/>
        <v>0.2900000000372529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5079110.04</v>
      </c>
      <c r="D55" s="2">
        <f>'PR-RAS'!E59</f>
        <v>3643045.17</v>
      </c>
      <c r="E55" s="2">
        <v>0</v>
      </c>
      <c r="F55" s="2">
        <v>0</v>
      </c>
      <c r="G55" s="3">
        <f t="shared" si="0"/>
        <v>667720.82051999995</v>
      </c>
      <c r="H55" s="3">
        <f t="shared" si="1"/>
        <v>0.2099999999627471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4220678.12</v>
      </c>
      <c r="D56" s="2">
        <f>'PR-RAS'!E60</f>
        <v>684360.7</v>
      </c>
      <c r="E56" s="2">
        <v>0</v>
      </c>
      <c r="F56" s="2">
        <v>0</v>
      </c>
      <c r="G56" s="3">
        <f t="shared" si="0"/>
        <v>307416.97359999997</v>
      </c>
      <c r="H56" s="3">
        <f t="shared" si="1"/>
        <v>0.42000000015832484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433195.4</v>
      </c>
      <c r="D57" s="2">
        <f>'PR-RAS'!E61</f>
        <v>231876.26</v>
      </c>
      <c r="E57" s="2">
        <v>0</v>
      </c>
      <c r="F57" s="2">
        <v>0</v>
      </c>
      <c r="G57" s="3">
        <f t="shared" si="0"/>
        <v>50229.08352</v>
      </c>
      <c r="H57" s="3">
        <f t="shared" si="1"/>
        <v>0.66000000003259629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184275.57</v>
      </c>
      <c r="D58" s="2">
        <f>'PR-RAS'!E62</f>
        <v>76756.259999999995</v>
      </c>
      <c r="E58" s="2">
        <v>0</v>
      </c>
      <c r="F58" s="2">
        <v>0</v>
      </c>
      <c r="G58" s="3">
        <f t="shared" si="0"/>
        <v>19253.921129999999</v>
      </c>
      <c r="H58" s="3">
        <f t="shared" si="1"/>
        <v>0.68999999998777639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248919.83</v>
      </c>
      <c r="D59" s="2">
        <f>'PR-RAS'!E63</f>
        <v>155120</v>
      </c>
      <c r="E59" s="2">
        <v>0</v>
      </c>
      <c r="F59" s="2">
        <v>0</v>
      </c>
      <c r="G59" s="3">
        <f t="shared" si="0"/>
        <v>32431.270140000001</v>
      </c>
      <c r="H59" s="3">
        <f t="shared" si="1"/>
        <v>0.17000000001280569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3513703.97</v>
      </c>
      <c r="D60" s="2">
        <f>'PR-RAS'!E64</f>
        <v>5322014.26</v>
      </c>
      <c r="E60" s="2">
        <v>0</v>
      </c>
      <c r="F60" s="2">
        <v>0</v>
      </c>
      <c r="G60" s="3">
        <f t="shared" si="0"/>
        <v>835306.21690999996</v>
      </c>
      <c r="H60" s="3">
        <f t="shared" si="1"/>
        <v>0.28999999957159162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2600387.91</v>
      </c>
      <c r="D61" s="2">
        <f>'PR-RAS'!E65</f>
        <v>2703823.76</v>
      </c>
      <c r="E61" s="2">
        <v>0</v>
      </c>
      <c r="F61" s="2">
        <v>0</v>
      </c>
      <c r="G61" s="3">
        <f t="shared" si="0"/>
        <v>480482.12579999998</v>
      </c>
      <c r="H61" s="3">
        <f t="shared" si="1"/>
        <v>0.33000000007450581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913316.06</v>
      </c>
      <c r="D62" s="2">
        <f>'PR-RAS'!E66</f>
        <v>860531.46</v>
      </c>
      <c r="E62" s="2">
        <v>0</v>
      </c>
      <c r="F62" s="2">
        <v>0</v>
      </c>
      <c r="G62" s="3">
        <f t="shared" si="0"/>
        <v>160697.11778</v>
      </c>
      <c r="H62" s="3">
        <f t="shared" si="1"/>
        <v>0.52000000001862645</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1757659.04</v>
      </c>
      <c r="E63" s="2">
        <v>0</v>
      </c>
      <c r="F63" s="2">
        <v>0</v>
      </c>
      <c r="G63" s="3">
        <f>(B63/1000)*(C63*1+D63*2)</f>
        <v>217949.72096000001</v>
      </c>
      <c r="H63" s="3">
        <f>ABS(C63-ROUND(C63,0))+ABS(D63-ROUND(D63,0))</f>
        <v>4.0000000037252903E-2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35348015.469999999</v>
      </c>
      <c r="D64" s="2">
        <f>'PR-RAS'!E68</f>
        <v>37818310.589999996</v>
      </c>
      <c r="E64" s="2">
        <v>0</v>
      </c>
      <c r="F64" s="2">
        <v>0</v>
      </c>
      <c r="G64" s="3">
        <f t="shared" si="0"/>
        <v>6992032.1089499993</v>
      </c>
      <c r="H64" s="3">
        <f t="shared" si="1"/>
        <v>0.88000000268220901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35053858.759999998</v>
      </c>
      <c r="D65" s="2">
        <f>'PR-RAS'!E69</f>
        <v>37529738.799999997</v>
      </c>
      <c r="E65" s="2">
        <v>0</v>
      </c>
      <c r="F65" s="2">
        <v>0</v>
      </c>
      <c r="G65" s="3">
        <f t="shared" si="0"/>
        <v>7047253.5270399991</v>
      </c>
      <c r="H65" s="3">
        <f t="shared" si="1"/>
        <v>0.44000000506639481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294156.71000000002</v>
      </c>
      <c r="D66" s="2">
        <f>'PR-RAS'!E70</f>
        <v>288571.78999999998</v>
      </c>
      <c r="E66" s="2">
        <v>0</v>
      </c>
      <c r="F66" s="2">
        <v>0</v>
      </c>
      <c r="G66" s="3">
        <f t="shared" si="0"/>
        <v>56634.518850000008</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5838211.79</v>
      </c>
      <c r="D70" s="2">
        <f>'PR-RAS'!E74</f>
        <v>2602574.16</v>
      </c>
      <c r="E70" s="2">
        <v>0</v>
      </c>
      <c r="F70" s="2">
        <v>0</v>
      </c>
      <c r="G70" s="3">
        <f t="shared" si="0"/>
        <v>761991.84759000002</v>
      </c>
      <c r="H70" s="3">
        <f t="shared" si="1"/>
        <v>0.37000000011175871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2404717.52</v>
      </c>
      <c r="D71" s="2">
        <f>'PR-RAS'!E75</f>
        <v>1691178.07</v>
      </c>
      <c r="E71" s="2">
        <v>0</v>
      </c>
      <c r="F71" s="2">
        <v>0</v>
      </c>
      <c r="G71" s="3">
        <f t="shared" si="0"/>
        <v>405095.15620000003</v>
      </c>
      <c r="H71" s="3">
        <f t="shared" si="1"/>
        <v>0.55000000004656613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3433494.27</v>
      </c>
      <c r="D72" s="2">
        <f>'PR-RAS'!E76</f>
        <v>911396.09</v>
      </c>
      <c r="E72" s="2">
        <v>0</v>
      </c>
      <c r="F72" s="2">
        <v>0</v>
      </c>
      <c r="G72" s="3">
        <f t="shared" si="0"/>
        <v>373196.33794999996</v>
      </c>
      <c r="H72" s="3">
        <f t="shared" si="1"/>
        <v>0.35999999998603016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770522.77</v>
      </c>
      <c r="D78" s="2">
        <f>'PR-RAS'!E82</f>
        <v>1072145.4900000002</v>
      </c>
      <c r="E78" s="2">
        <v>0</v>
      </c>
      <c r="F78" s="2">
        <v>0</v>
      </c>
      <c r="G78" s="3">
        <f t="shared" si="0"/>
        <v>224440.65875000003</v>
      </c>
      <c r="H78" s="3">
        <f t="shared" si="1"/>
        <v>0.72000000020489097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142065</v>
      </c>
      <c r="D79" s="2">
        <f>'PR-RAS'!E83</f>
        <v>154091.84</v>
      </c>
      <c r="E79" s="2">
        <v>0</v>
      </c>
      <c r="F79" s="2">
        <v>0</v>
      </c>
      <c r="G79" s="3">
        <f t="shared" si="0"/>
        <v>35119.397039999996</v>
      </c>
      <c r="H79" s="3">
        <f t="shared" si="1"/>
        <v>0.16000000000349246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53.3</v>
      </c>
      <c r="D81" s="2">
        <f>'PR-RAS'!E85</f>
        <v>16293.64</v>
      </c>
      <c r="E81" s="2">
        <v>0</v>
      </c>
      <c r="F81" s="2">
        <v>0</v>
      </c>
      <c r="G81" s="3">
        <f t="shared" si="0"/>
        <v>2611.2464</v>
      </c>
      <c r="H81" s="3">
        <f t="shared" si="1"/>
        <v>0.66000000000057923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16086.7</v>
      </c>
      <c r="D82" s="2">
        <f>'PR-RAS'!E86</f>
        <v>11873.2</v>
      </c>
      <c r="E82" s="2">
        <v>0</v>
      </c>
      <c r="F82" s="2">
        <v>0</v>
      </c>
      <c r="G82" s="3">
        <f t="shared" si="0"/>
        <v>3226.4811000000004</v>
      </c>
      <c r="H82" s="3">
        <f t="shared" si="1"/>
        <v>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125925</v>
      </c>
      <c r="D84" s="2">
        <f>'PR-RAS'!E88</f>
        <v>125925</v>
      </c>
      <c r="E84" s="2">
        <v>0</v>
      </c>
      <c r="F84" s="2">
        <v>0</v>
      </c>
      <c r="G84" s="3">
        <f t="shared" si="0"/>
        <v>31355.325000000001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627839.76</v>
      </c>
      <c r="D87" s="2">
        <f>'PR-RAS'!E91</f>
        <v>917314.03</v>
      </c>
      <c r="E87" s="2">
        <v>0</v>
      </c>
      <c r="F87" s="2">
        <v>0</v>
      </c>
      <c r="G87" s="3">
        <f t="shared" si="0"/>
        <v>211772.23252000002</v>
      </c>
      <c r="H87" s="3">
        <f t="shared" si="1"/>
        <v>0.27000000001862645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3891.82</v>
      </c>
      <c r="D88" s="2">
        <f>'PR-RAS'!E92</f>
        <v>5528.99</v>
      </c>
      <c r="E88" s="2">
        <v>0</v>
      </c>
      <c r="F88" s="2">
        <v>0</v>
      </c>
      <c r="G88" s="3">
        <f t="shared" si="0"/>
        <v>1300.6325999999999</v>
      </c>
      <c r="H88" s="3">
        <f t="shared" si="1"/>
        <v>0.19000000000005457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301227.7</v>
      </c>
      <c r="D89" s="2">
        <f>'PR-RAS'!E93</f>
        <v>359978.5</v>
      </c>
      <c r="E89" s="2">
        <v>0</v>
      </c>
      <c r="F89" s="2">
        <v>0</v>
      </c>
      <c r="G89" s="3">
        <f t="shared" si="0"/>
        <v>89864.253599999996</v>
      </c>
      <c r="H89" s="3">
        <f t="shared" si="1"/>
        <v>0.79999999998835847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322720.24</v>
      </c>
      <c r="D90" s="2">
        <f>'PR-RAS'!E94</f>
        <v>551806.54</v>
      </c>
      <c r="E90" s="2">
        <v>0</v>
      </c>
      <c r="F90" s="2">
        <v>0</v>
      </c>
      <c r="G90" s="3">
        <f t="shared" si="0"/>
        <v>126943.66548</v>
      </c>
      <c r="H90" s="3">
        <f t="shared" si="1"/>
        <v>0.69999999995343387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618.01</v>
      </c>
      <c r="D94" s="2">
        <f>'PR-RAS'!E98</f>
        <v>739.62</v>
      </c>
      <c r="E94" s="2">
        <v>0</v>
      </c>
      <c r="F94" s="2">
        <v>0</v>
      </c>
      <c r="G94" s="3">
        <f t="shared" si="0"/>
        <v>195.04425000000001</v>
      </c>
      <c r="H94" s="3">
        <f t="shared" si="1"/>
        <v>0.38999999999998636</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618.01</v>
      </c>
      <c r="D97" s="2">
        <f>'PR-RAS'!E101</f>
        <v>739.62</v>
      </c>
      <c r="E97" s="2">
        <v>0</v>
      </c>
      <c r="F97" s="2">
        <v>0</v>
      </c>
      <c r="G97" s="3">
        <f t="shared" si="0"/>
        <v>201.33600000000001</v>
      </c>
      <c r="H97" s="3">
        <f t="shared" si="1"/>
        <v>0.38999999999998636</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1874694.5699999998</v>
      </c>
      <c r="D102" s="2">
        <f>'PR-RAS'!E106</f>
        <v>2021176.6</v>
      </c>
      <c r="E102" s="2">
        <v>0</v>
      </c>
      <c r="F102" s="2">
        <v>0</v>
      </c>
      <c r="G102" s="3">
        <f t="shared" si="0"/>
        <v>597621.82476999995</v>
      </c>
      <c r="H102" s="3">
        <f t="shared" si="1"/>
        <v>0.83000000007450581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232953.36</v>
      </c>
      <c r="D103" s="2">
        <f>'PR-RAS'!E107</f>
        <v>654414.35</v>
      </c>
      <c r="E103" s="2">
        <v>0</v>
      </c>
      <c r="F103" s="2">
        <v>0</v>
      </c>
      <c r="G103" s="3">
        <f t="shared" si="0"/>
        <v>157261.77012</v>
      </c>
      <c r="H103" s="3">
        <f t="shared" si="1"/>
        <v>0.7099999999627471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216446.15</v>
      </c>
      <c r="D105" s="2">
        <f>'PR-RAS'!E109</f>
        <v>636068.9</v>
      </c>
      <c r="E105" s="2">
        <v>0</v>
      </c>
      <c r="F105" s="2">
        <v>0</v>
      </c>
      <c r="G105" s="3">
        <f t="shared" si="0"/>
        <v>154812.73079999999</v>
      </c>
      <c r="H105" s="3">
        <f t="shared" si="1"/>
        <v>0.24999999997089617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5424.38</v>
      </c>
      <c r="D106" s="2">
        <f>'PR-RAS'!E110</f>
        <v>4960.25</v>
      </c>
      <c r="E106" s="2">
        <v>0</v>
      </c>
      <c r="F106" s="2">
        <v>0</v>
      </c>
      <c r="G106" s="3">
        <f t="shared" si="0"/>
        <v>1611.2124000000001</v>
      </c>
      <c r="H106" s="3">
        <f t="shared" si="1"/>
        <v>0.63000000000010914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11082.83</v>
      </c>
      <c r="D107" s="2">
        <f>'PR-RAS'!E111</f>
        <v>13385.2</v>
      </c>
      <c r="E107" s="2">
        <v>0</v>
      </c>
      <c r="F107" s="2">
        <v>0</v>
      </c>
      <c r="G107" s="3">
        <f t="shared" si="0"/>
        <v>4012.4423800000004</v>
      </c>
      <c r="H107" s="3">
        <f t="shared" si="1"/>
        <v>0.37000000000080036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1641741.21</v>
      </c>
      <c r="D108" s="2">
        <f>'PR-RAS'!E112</f>
        <v>1366762.25</v>
      </c>
      <c r="E108" s="2">
        <v>0</v>
      </c>
      <c r="F108" s="2">
        <v>0</v>
      </c>
      <c r="G108" s="3">
        <f t="shared" si="0"/>
        <v>468153.43096999999</v>
      </c>
      <c r="H108" s="3">
        <f t="shared" si="1"/>
        <v>0.4599999999627471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1641741.21</v>
      </c>
      <c r="D113" s="2">
        <f>'PR-RAS'!E117</f>
        <v>1366762.25</v>
      </c>
      <c r="E113" s="2">
        <v>0</v>
      </c>
      <c r="F113" s="2">
        <v>0</v>
      </c>
      <c r="G113" s="3">
        <f t="shared" si="0"/>
        <v>490029.75952000002</v>
      </c>
      <c r="H113" s="3">
        <f t="shared" si="1"/>
        <v>0.4599999999627471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3442297.77</v>
      </c>
      <c r="D121" s="2">
        <f>'PR-RAS'!E125</f>
        <v>3881029.2099999995</v>
      </c>
      <c r="E121" s="2">
        <v>0</v>
      </c>
      <c r="F121" s="2">
        <v>0</v>
      </c>
      <c r="G121" s="3">
        <f t="shared" si="0"/>
        <v>1344522.7427999999</v>
      </c>
      <c r="H121" s="3">
        <f t="shared" si="1"/>
        <v>0.43999999947845936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3371194.23</v>
      </c>
      <c r="D122" s="2">
        <f>'PR-RAS'!E126</f>
        <v>3773505.1799999997</v>
      </c>
      <c r="E122" s="2">
        <v>0</v>
      </c>
      <c r="F122" s="2">
        <v>0</v>
      </c>
      <c r="G122" s="3">
        <f t="shared" si="0"/>
        <v>1321102.7553899998</v>
      </c>
      <c r="H122" s="3">
        <f t="shared" si="1"/>
        <v>0.40999999968335032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1459436.3</v>
      </c>
      <c r="D123" s="2">
        <f>'PR-RAS'!E127</f>
        <v>1672053.74</v>
      </c>
      <c r="E123" s="2">
        <v>0</v>
      </c>
      <c r="F123" s="2">
        <v>0</v>
      </c>
      <c r="G123" s="3">
        <f t="shared" si="0"/>
        <v>586032.34116000007</v>
      </c>
      <c r="H123" s="3">
        <f t="shared" si="1"/>
        <v>0.56000000005587935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1911757.93</v>
      </c>
      <c r="D124" s="2">
        <f>'PR-RAS'!E128</f>
        <v>2101451.44</v>
      </c>
      <c r="E124" s="2">
        <v>0</v>
      </c>
      <c r="F124" s="2">
        <v>0</v>
      </c>
      <c r="G124" s="3">
        <f t="shared" si="0"/>
        <v>752103.27962999989</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71103.539999999994</v>
      </c>
      <c r="D125" s="2">
        <f>'PR-RAS'!E129</f>
        <v>107524.03</v>
      </c>
      <c r="E125" s="2">
        <v>0</v>
      </c>
      <c r="F125" s="2">
        <v>0</v>
      </c>
      <c r="G125" s="3">
        <f t="shared" si="0"/>
        <v>35482.7984</v>
      </c>
      <c r="H125" s="3">
        <f t="shared" si="1"/>
        <v>0.49000000000523869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66001.23</v>
      </c>
      <c r="D126" s="2">
        <f>'PR-RAS'!E130</f>
        <v>103499.74</v>
      </c>
      <c r="E126" s="2">
        <v>0</v>
      </c>
      <c r="F126" s="2">
        <v>0</v>
      </c>
      <c r="G126" s="3">
        <f t="shared" si="0"/>
        <v>34125.088750000003</v>
      </c>
      <c r="H126" s="3">
        <f t="shared" si="1"/>
        <v>0.48999999999068677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5102.3100000000004</v>
      </c>
      <c r="D127" s="2">
        <f>'PR-RAS'!E131</f>
        <v>4024.29</v>
      </c>
      <c r="E127" s="2">
        <v>0</v>
      </c>
      <c r="F127" s="2">
        <v>0</v>
      </c>
      <c r="G127" s="3">
        <f t="shared" si="0"/>
        <v>1657.01214</v>
      </c>
      <c r="H127" s="3">
        <f t="shared" si="1"/>
        <v>0.6000000000003638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16224873.41</v>
      </c>
      <c r="D130" s="2">
        <f>'PR-RAS'!E134</f>
        <v>18527404.52</v>
      </c>
      <c r="E130" s="2">
        <v>0</v>
      </c>
      <c r="F130" s="2">
        <v>0</v>
      </c>
      <c r="G130" s="3">
        <f t="shared" si="0"/>
        <v>6873079.0360500002</v>
      </c>
      <c r="H130" s="3">
        <f t="shared" si="1"/>
        <v>0.89000000059604645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16224873.41</v>
      </c>
      <c r="D135" s="2">
        <f>'PR-RAS'!E139</f>
        <v>18527404.52</v>
      </c>
      <c r="E135" s="2">
        <v>0</v>
      </c>
      <c r="F135" s="2">
        <v>0</v>
      </c>
      <c r="G135" s="3">
        <f t="shared" si="0"/>
        <v>7139477.4483000012</v>
      </c>
      <c r="H135" s="3">
        <f t="shared" si="1"/>
        <v>0.89000000059604645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790242.91</v>
      </c>
      <c r="D136" s="2">
        <f>'PR-RAS'!E140</f>
        <v>1046459.59</v>
      </c>
      <c r="E136" s="2">
        <v>0</v>
      </c>
      <c r="F136" s="2">
        <v>0</v>
      </c>
      <c r="G136" s="3">
        <f t="shared" si="0"/>
        <v>389226.88215000002</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790242.91</v>
      </c>
      <c r="D147" s="2">
        <f>'PR-RAS'!E151</f>
        <v>1046459.59</v>
      </c>
      <c r="E147" s="2">
        <v>0</v>
      </c>
      <c r="F147" s="2">
        <v>0</v>
      </c>
      <c r="G147" s="3">
        <f t="shared" si="0"/>
        <v>420941.66513999994</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74934207.969999984</v>
      </c>
      <c r="D148" s="2">
        <f>'PR-RAS'!E152</f>
        <v>85386127.890000015</v>
      </c>
      <c r="E148" s="2">
        <v>0</v>
      </c>
      <c r="F148" s="2">
        <v>0</v>
      </c>
      <c r="G148" s="3">
        <f t="shared" si="0"/>
        <v>36118850.171250001</v>
      </c>
      <c r="H148" s="3">
        <f t="shared" si="1"/>
        <v>0.14000000059604645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50617944.410000004</v>
      </c>
      <c r="D149" s="2">
        <f>'PR-RAS'!E153</f>
        <v>58315889.710000008</v>
      </c>
      <c r="E149" s="2">
        <v>0</v>
      </c>
      <c r="F149" s="2">
        <v>0</v>
      </c>
      <c r="G149" s="3">
        <f t="shared" si="0"/>
        <v>24752959.126839999</v>
      </c>
      <c r="H149" s="3">
        <f t="shared" si="1"/>
        <v>0.69999999552965164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41968239.150000006</v>
      </c>
      <c r="D150" s="2">
        <f>'PR-RAS'!E154</f>
        <v>48397542.220000006</v>
      </c>
      <c r="E150" s="2">
        <v>0</v>
      </c>
      <c r="F150" s="2">
        <v>0</v>
      </c>
      <c r="G150" s="3">
        <f t="shared" si="0"/>
        <v>20675735.214910004</v>
      </c>
      <c r="H150" s="3">
        <f t="shared" si="1"/>
        <v>0.37000001221895218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39982859.340000004</v>
      </c>
      <c r="D151" s="2">
        <f>'PR-RAS'!E155</f>
        <v>46032806.789999999</v>
      </c>
      <c r="E151" s="2">
        <v>0</v>
      </c>
      <c r="F151" s="2">
        <v>0</v>
      </c>
      <c r="G151" s="3">
        <f t="shared" si="0"/>
        <v>19807270.938000001</v>
      </c>
      <c r="H151" s="3">
        <f t="shared" si="1"/>
        <v>0.55000000447034836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25800</v>
      </c>
      <c r="D152" s="2">
        <f>'PR-RAS'!E156</f>
        <v>25500</v>
      </c>
      <c r="E152" s="2">
        <v>0</v>
      </c>
      <c r="F152" s="2">
        <v>0</v>
      </c>
      <c r="G152" s="3">
        <f t="shared" si="0"/>
        <v>11596.8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1199998.67</v>
      </c>
      <c r="D153" s="2">
        <f>'PR-RAS'!E157</f>
        <v>1452524.59</v>
      </c>
      <c r="E153" s="2">
        <v>0</v>
      </c>
      <c r="F153" s="2">
        <v>0</v>
      </c>
      <c r="G153" s="3">
        <f t="shared" si="0"/>
        <v>623967.27320000005</v>
      </c>
      <c r="H153" s="3">
        <f t="shared" si="1"/>
        <v>0.73999999999068677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759581.14</v>
      </c>
      <c r="D154" s="2">
        <f>'PR-RAS'!E158</f>
        <v>886710.84</v>
      </c>
      <c r="E154" s="2">
        <v>0</v>
      </c>
      <c r="F154" s="2">
        <v>0</v>
      </c>
      <c r="G154" s="3">
        <f t="shared" si="0"/>
        <v>387549.43145999999</v>
      </c>
      <c r="H154" s="3">
        <f t="shared" si="1"/>
        <v>0.30000000004656613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2134365.04</v>
      </c>
      <c r="D155" s="2">
        <f>'PR-RAS'!E159</f>
        <v>2338035.14</v>
      </c>
      <c r="E155" s="2">
        <v>0</v>
      </c>
      <c r="F155" s="2">
        <v>0</v>
      </c>
      <c r="G155" s="3">
        <f t="shared" si="0"/>
        <v>1048807.0392800001</v>
      </c>
      <c r="H155" s="3">
        <f t="shared" si="1"/>
        <v>0.18000000016763806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6515340.2200000007</v>
      </c>
      <c r="D156" s="2">
        <f>'PR-RAS'!E160</f>
        <v>7580312.3499999996</v>
      </c>
      <c r="E156" s="2">
        <v>0</v>
      </c>
      <c r="F156" s="2">
        <v>0</v>
      </c>
      <c r="G156" s="3">
        <f t="shared" si="0"/>
        <v>3359774.5626000003</v>
      </c>
      <c r="H156" s="3">
        <f t="shared" si="1"/>
        <v>0.57000000029802322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2940.88</v>
      </c>
      <c r="D157" s="2">
        <f>'PR-RAS'!E161</f>
        <v>3889.39</v>
      </c>
      <c r="E157" s="2">
        <v>0</v>
      </c>
      <c r="F157" s="2">
        <v>0</v>
      </c>
      <c r="G157" s="3">
        <f t="shared" si="0"/>
        <v>1672.2669599999999</v>
      </c>
      <c r="H157" s="3">
        <f t="shared" si="1"/>
        <v>0.50999999999976353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6512136.4400000004</v>
      </c>
      <c r="D158" s="2">
        <f>'PR-RAS'!E162</f>
        <v>7576422.96</v>
      </c>
      <c r="E158" s="2">
        <v>0</v>
      </c>
      <c r="F158" s="2">
        <v>0</v>
      </c>
      <c r="G158" s="3">
        <f t="shared" si="0"/>
        <v>3401402.2305199997</v>
      </c>
      <c r="H158" s="3">
        <f t="shared" si="1"/>
        <v>0.48000000044703484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262.89999999999998</v>
      </c>
      <c r="D159" s="2">
        <f>'PR-RAS'!E163</f>
        <v>0</v>
      </c>
      <c r="E159" s="2">
        <v>0</v>
      </c>
      <c r="F159" s="2">
        <v>0</v>
      </c>
      <c r="G159" s="3">
        <f t="shared" si="0"/>
        <v>41.538199999999996</v>
      </c>
      <c r="H159" s="3">
        <f t="shared" si="1"/>
        <v>0.10000000000002274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17978150.439999998</v>
      </c>
      <c r="D160" s="2">
        <f>'PR-RAS'!E164</f>
        <v>20005239.460000001</v>
      </c>
      <c r="E160" s="2">
        <v>0</v>
      </c>
      <c r="F160" s="2">
        <v>0</v>
      </c>
      <c r="G160" s="3">
        <f t="shared" si="0"/>
        <v>9220192.0682399999</v>
      </c>
      <c r="H160" s="3">
        <f t="shared" si="1"/>
        <v>0.89999999850988388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1725731.47</v>
      </c>
      <c r="D161" s="2">
        <f>'PR-RAS'!E165</f>
        <v>1884719.0499999998</v>
      </c>
      <c r="E161" s="2">
        <v>0</v>
      </c>
      <c r="F161" s="2">
        <v>0</v>
      </c>
      <c r="G161" s="3">
        <f t="shared" si="0"/>
        <v>879227.13119999995</v>
      </c>
      <c r="H161" s="3">
        <f t="shared" si="1"/>
        <v>0.51999999978579581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361041.03</v>
      </c>
      <c r="D162" s="2">
        <f>'PR-RAS'!E166</f>
        <v>412306.43</v>
      </c>
      <c r="E162" s="2">
        <v>0</v>
      </c>
      <c r="F162" s="2">
        <v>0</v>
      </c>
      <c r="G162" s="3">
        <f t="shared" si="0"/>
        <v>190890.27629000004</v>
      </c>
      <c r="H162" s="3">
        <f t="shared" si="1"/>
        <v>0.46000000002095476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1181000.17</v>
      </c>
      <c r="D163" s="2">
        <f>'PR-RAS'!E167</f>
        <v>1238014.9099999999</v>
      </c>
      <c r="E163" s="2">
        <v>0</v>
      </c>
      <c r="F163" s="2">
        <v>0</v>
      </c>
      <c r="G163" s="3">
        <f t="shared" si="0"/>
        <v>592438.85837999999</v>
      </c>
      <c r="H163" s="3">
        <f t="shared" si="1"/>
        <v>0.26000000000931323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180404.75</v>
      </c>
      <c r="D164" s="2">
        <f>'PR-RAS'!E168</f>
        <v>229721.07</v>
      </c>
      <c r="E164" s="2">
        <v>0</v>
      </c>
      <c r="F164" s="2">
        <v>0</v>
      </c>
      <c r="G164" s="3">
        <f t="shared" si="0"/>
        <v>104295.04307</v>
      </c>
      <c r="H164" s="3">
        <f t="shared" si="1"/>
        <v>0.32000000000698492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3285.52</v>
      </c>
      <c r="D165" s="2">
        <f>'PR-RAS'!E169</f>
        <v>4676.6400000000003</v>
      </c>
      <c r="E165" s="2">
        <v>0</v>
      </c>
      <c r="F165" s="2">
        <v>0</v>
      </c>
      <c r="G165" s="3">
        <f t="shared" si="0"/>
        <v>2072.7632000000003</v>
      </c>
      <c r="H165" s="3">
        <f t="shared" si="1"/>
        <v>0.83999999999969077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7892426.6900000004</v>
      </c>
      <c r="D166" s="2">
        <f>'PR-RAS'!E170</f>
        <v>8179542.6100000003</v>
      </c>
      <c r="E166" s="2">
        <v>0</v>
      </c>
      <c r="F166" s="2">
        <v>0</v>
      </c>
      <c r="G166" s="3">
        <f t="shared" si="0"/>
        <v>4001499.4651500001</v>
      </c>
      <c r="H166" s="3">
        <f t="shared" si="1"/>
        <v>0.69999999925494194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399122.57</v>
      </c>
      <c r="D167" s="2">
        <f>'PR-RAS'!E171</f>
        <v>387884.97</v>
      </c>
      <c r="E167" s="2">
        <v>0</v>
      </c>
      <c r="F167" s="2">
        <v>0</v>
      </c>
      <c r="G167" s="3">
        <f t="shared" si="0"/>
        <v>195032.15666000001</v>
      </c>
      <c r="H167" s="3">
        <f t="shared" si="1"/>
        <v>0.46000000002095476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5939930.0999999996</v>
      </c>
      <c r="D168" s="2">
        <f>'PR-RAS'!E172</f>
        <v>6078102.1399999997</v>
      </c>
      <c r="E168" s="2">
        <v>0</v>
      </c>
      <c r="F168" s="2">
        <v>0</v>
      </c>
      <c r="G168" s="3">
        <f t="shared" si="0"/>
        <v>3022054.4414599999</v>
      </c>
      <c r="H168" s="3">
        <f t="shared" si="1"/>
        <v>0.23999999929219484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1295938.74</v>
      </c>
      <c r="D169" s="2">
        <f>'PR-RAS'!E173</f>
        <v>1411383.2</v>
      </c>
      <c r="E169" s="2">
        <v>0</v>
      </c>
      <c r="F169" s="2">
        <v>0</v>
      </c>
      <c r="G169" s="3">
        <f t="shared" si="0"/>
        <v>691942.46351999999</v>
      </c>
      <c r="H169" s="3">
        <f t="shared" si="1"/>
        <v>0.4599999999627471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102852.2</v>
      </c>
      <c r="D170" s="2">
        <f>'PR-RAS'!E174</f>
        <v>99924.73</v>
      </c>
      <c r="E170" s="2">
        <v>0</v>
      </c>
      <c r="F170" s="2">
        <v>0</v>
      </c>
      <c r="G170" s="3">
        <f t="shared" si="0"/>
        <v>51156.580540000003</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122895.34</v>
      </c>
      <c r="D171" s="2">
        <f>'PR-RAS'!E175</f>
        <v>127613.24</v>
      </c>
      <c r="E171" s="2">
        <v>0</v>
      </c>
      <c r="F171" s="2">
        <v>0</v>
      </c>
      <c r="G171" s="3">
        <f t="shared" si="0"/>
        <v>64280.709400000007</v>
      </c>
      <c r="H171" s="3">
        <f t="shared" si="1"/>
        <v>0.58000000000174623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31687.74</v>
      </c>
      <c r="D173" s="2">
        <f>'PR-RAS'!E177</f>
        <v>74634.33</v>
      </c>
      <c r="E173" s="2">
        <v>0</v>
      </c>
      <c r="F173" s="2">
        <v>0</v>
      </c>
      <c r="G173" s="3">
        <f t="shared" si="0"/>
        <v>31124.500799999998</v>
      </c>
      <c r="H173" s="3">
        <f t="shared" si="1"/>
        <v>0.59000000000014552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7094067.29</v>
      </c>
      <c r="D174" s="2">
        <f>'PR-RAS'!E178</f>
        <v>7586276.8300000001</v>
      </c>
      <c r="E174" s="2">
        <v>0</v>
      </c>
      <c r="F174" s="2">
        <v>0</v>
      </c>
      <c r="G174" s="3">
        <f t="shared" si="0"/>
        <v>3852125.4243499995</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1429879.25</v>
      </c>
      <c r="D175" s="2">
        <f>'PR-RAS'!E179</f>
        <v>1798830.51</v>
      </c>
      <c r="E175" s="2">
        <v>0</v>
      </c>
      <c r="F175" s="2">
        <v>0</v>
      </c>
      <c r="G175" s="3">
        <f t="shared" si="0"/>
        <v>874792.00697999983</v>
      </c>
      <c r="H175" s="3">
        <f t="shared" si="1"/>
        <v>0.73999999999068677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2557279.41</v>
      </c>
      <c r="D176" s="2">
        <f>'PR-RAS'!E180</f>
        <v>1446404.26</v>
      </c>
      <c r="E176" s="2">
        <v>0</v>
      </c>
      <c r="F176" s="2">
        <v>0</v>
      </c>
      <c r="G176" s="3">
        <f t="shared" si="0"/>
        <v>953765.38774999988</v>
      </c>
      <c r="H176" s="3">
        <f t="shared" si="1"/>
        <v>0.67000000015832484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107388.76</v>
      </c>
      <c r="D177" s="2">
        <f>'PR-RAS'!E181</f>
        <v>99046.67</v>
      </c>
      <c r="E177" s="2">
        <v>0</v>
      </c>
      <c r="F177" s="2">
        <v>0</v>
      </c>
      <c r="G177" s="3">
        <f t="shared" si="0"/>
        <v>53764.849599999994</v>
      </c>
      <c r="H177" s="3">
        <f t="shared" si="1"/>
        <v>0.57000000000698492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262953.77</v>
      </c>
      <c r="D178" s="2">
        <f>'PR-RAS'!E182</f>
        <v>266609.82</v>
      </c>
      <c r="E178" s="2">
        <v>0</v>
      </c>
      <c r="F178" s="2">
        <v>0</v>
      </c>
      <c r="G178" s="3">
        <f t="shared" si="0"/>
        <v>140922.69357</v>
      </c>
      <c r="H178" s="3">
        <f t="shared" si="1"/>
        <v>0.40999999997438863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114342.2</v>
      </c>
      <c r="D179" s="2">
        <f>'PR-RAS'!E183</f>
        <v>103217.54</v>
      </c>
      <c r="E179" s="2">
        <v>0</v>
      </c>
      <c r="F179" s="2">
        <v>0</v>
      </c>
      <c r="G179" s="3">
        <f t="shared" si="0"/>
        <v>57098.355839999989</v>
      </c>
      <c r="H179" s="3">
        <f t="shared" si="1"/>
        <v>0.66000000000349246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631289.78</v>
      </c>
      <c r="D180" s="2">
        <f>'PR-RAS'!E184</f>
        <v>695893.71</v>
      </c>
      <c r="E180" s="2">
        <v>0</v>
      </c>
      <c r="F180" s="2">
        <v>0</v>
      </c>
      <c r="G180" s="3">
        <f t="shared" si="0"/>
        <v>362130.81879999995</v>
      </c>
      <c r="H180" s="3">
        <f t="shared" si="1"/>
        <v>0.51000000000931323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803362.53</v>
      </c>
      <c r="D181" s="2">
        <f>'PR-RAS'!E185</f>
        <v>1795363.86</v>
      </c>
      <c r="E181" s="2">
        <v>0</v>
      </c>
      <c r="F181" s="2">
        <v>0</v>
      </c>
      <c r="G181" s="3">
        <f t="shared" si="0"/>
        <v>790936.245</v>
      </c>
      <c r="H181" s="3">
        <f t="shared" si="1"/>
        <v>0.60999999986961484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295154.59999999998</v>
      </c>
      <c r="D182" s="2">
        <f>'PR-RAS'!E186</f>
        <v>313287.38</v>
      </c>
      <c r="E182" s="2">
        <v>0</v>
      </c>
      <c r="F182" s="2">
        <v>0</v>
      </c>
      <c r="G182" s="3">
        <f t="shared" si="0"/>
        <v>166833.01415999999</v>
      </c>
      <c r="H182" s="3">
        <f t="shared" si="1"/>
        <v>0.78000000002793968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892416.99</v>
      </c>
      <c r="D183" s="2">
        <f>'PR-RAS'!E187</f>
        <v>1067623.08</v>
      </c>
      <c r="E183" s="2">
        <v>0</v>
      </c>
      <c r="F183" s="2">
        <v>0</v>
      </c>
      <c r="G183" s="3">
        <f t="shared" si="0"/>
        <v>551034.69330000004</v>
      </c>
      <c r="H183" s="3">
        <f t="shared" si="1"/>
        <v>9.0000000083819032E-2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148129.49</v>
      </c>
      <c r="D184" s="2">
        <f>'PR-RAS'!E188</f>
        <v>171919.28</v>
      </c>
      <c r="E184" s="2">
        <v>0</v>
      </c>
      <c r="F184" s="2">
        <v>0</v>
      </c>
      <c r="G184" s="3">
        <f t="shared" si="0"/>
        <v>90030.153149999998</v>
      </c>
      <c r="H184" s="3">
        <f t="shared" si="1"/>
        <v>0.76999999998952262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710332.61</v>
      </c>
      <c r="E185" s="2">
        <v>0</v>
      </c>
      <c r="F185" s="2">
        <v>0</v>
      </c>
      <c r="G185" s="3">
        <f t="shared" ref="G185:G189" si="6">(B185/1000)*(C185*1+D185*2)</f>
        <v>261402.40047999998</v>
      </c>
      <c r="H185" s="3">
        <f t="shared" ref="H185:H189" si="7">ABS(C185-ROUND(C185,0))+ABS(D185-ROUND(D185,0))</f>
        <v>0.39000000001396984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710332.61</v>
      </c>
      <c r="E186" s="2">
        <v>0</v>
      </c>
      <c r="F186" s="2">
        <v>0</v>
      </c>
      <c r="G186" s="3">
        <f t="shared" si="6"/>
        <v>262823.06569999998</v>
      </c>
      <c r="H186" s="3">
        <f t="shared" si="7"/>
        <v>0.39000000001396984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1117795.5</v>
      </c>
      <c r="D190" s="2">
        <f>'PR-RAS'!E194</f>
        <v>1472449.08</v>
      </c>
      <c r="E190" s="2">
        <v>0</v>
      </c>
      <c r="F190" s="2">
        <v>0</v>
      </c>
      <c r="G190" s="3">
        <f t="shared" si="0"/>
        <v>767849.10174000007</v>
      </c>
      <c r="H190" s="3">
        <f t="shared" si="1"/>
        <v>0.58000000007450581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112242.15</v>
      </c>
      <c r="D191" s="2">
        <f>'PR-RAS'!E195</f>
        <v>139583.04999999999</v>
      </c>
      <c r="E191" s="2">
        <v>0</v>
      </c>
      <c r="F191" s="2">
        <v>0</v>
      </c>
      <c r="G191" s="3">
        <f t="shared" si="0"/>
        <v>74367.567500000005</v>
      </c>
      <c r="H191" s="3">
        <f t="shared" si="1"/>
        <v>0.1999999999825377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236570.7</v>
      </c>
      <c r="D192" s="2">
        <f>'PR-RAS'!E196</f>
        <v>269080.71999999997</v>
      </c>
      <c r="E192" s="2">
        <v>0</v>
      </c>
      <c r="F192" s="2">
        <v>0</v>
      </c>
      <c r="G192" s="3">
        <f t="shared" si="0"/>
        <v>147973.83873999998</v>
      </c>
      <c r="H192" s="3">
        <f t="shared" si="1"/>
        <v>0.58000000001629815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144352.26</v>
      </c>
      <c r="D193" s="2">
        <f>'PR-RAS'!E197</f>
        <v>161484.89000000001</v>
      </c>
      <c r="E193" s="2">
        <v>0</v>
      </c>
      <c r="F193" s="2">
        <v>0</v>
      </c>
      <c r="G193" s="3">
        <f t="shared" si="0"/>
        <v>89725.831680000003</v>
      </c>
      <c r="H193" s="3">
        <f t="shared" si="1"/>
        <v>0.36999999999534339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17533.41</v>
      </c>
      <c r="D194" s="2">
        <f>'PR-RAS'!E198</f>
        <v>20364</v>
      </c>
      <c r="E194" s="2">
        <v>0</v>
      </c>
      <c r="F194" s="2">
        <v>0</v>
      </c>
      <c r="G194" s="3">
        <f t="shared" si="0"/>
        <v>11244.452130000001</v>
      </c>
      <c r="H194" s="3">
        <f t="shared" si="1"/>
        <v>0.40999999999985448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100065.46</v>
      </c>
      <c r="D195" s="2">
        <f>'PR-RAS'!E199</f>
        <v>109970.13</v>
      </c>
      <c r="E195" s="2">
        <v>0</v>
      </c>
      <c r="F195" s="2">
        <v>0</v>
      </c>
      <c r="G195" s="3">
        <f t="shared" si="0"/>
        <v>62081.109680000009</v>
      </c>
      <c r="H195" s="3">
        <f t="shared" si="1"/>
        <v>0.59000000001105946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79471.509999999995</v>
      </c>
      <c r="D196" s="2">
        <f>'PR-RAS'!E200</f>
        <v>99672.3</v>
      </c>
      <c r="E196" s="2">
        <v>0</v>
      </c>
      <c r="F196" s="2">
        <v>0</v>
      </c>
      <c r="G196" s="3">
        <f t="shared" si="0"/>
        <v>54369.141449999996</v>
      </c>
      <c r="H196" s="3">
        <f t="shared" si="1"/>
        <v>0.79000000000814907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427560.01</v>
      </c>
      <c r="D197" s="2">
        <f>'PR-RAS'!E201</f>
        <v>672293.99</v>
      </c>
      <c r="E197" s="2">
        <v>0</v>
      </c>
      <c r="F197" s="2">
        <v>0</v>
      </c>
      <c r="G197" s="3">
        <f t="shared" si="0"/>
        <v>347341.00604000001</v>
      </c>
      <c r="H197" s="3">
        <f t="shared" si="1"/>
        <v>2.0000000018626451E-2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264707.49</v>
      </c>
      <c r="D198" s="2">
        <f>'PR-RAS'!E202</f>
        <v>234718.3</v>
      </c>
      <c r="E198" s="2">
        <v>0</v>
      </c>
      <c r="F198" s="2">
        <v>0</v>
      </c>
      <c r="G198" s="3">
        <f t="shared" si="0"/>
        <v>144626.38573000001</v>
      </c>
      <c r="H198" s="3">
        <f t="shared" si="1"/>
        <v>0.78999999997904524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193666.37</v>
      </c>
      <c r="D204" s="2">
        <f>'PR-RAS'!E208</f>
        <v>142488.79999999999</v>
      </c>
      <c r="E204" s="2">
        <v>0</v>
      </c>
      <c r="F204" s="2">
        <v>0</v>
      </c>
      <c r="G204" s="3">
        <f t="shared" si="0"/>
        <v>97164.725909999994</v>
      </c>
      <c r="H204" s="3">
        <f t="shared" si="1"/>
        <v>0.57000000000698492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193666.37</v>
      </c>
      <c r="D207" s="2">
        <f>'PR-RAS'!E211</f>
        <v>142488.79999999999</v>
      </c>
      <c r="E207" s="2">
        <v>0</v>
      </c>
      <c r="F207" s="2">
        <v>0</v>
      </c>
      <c r="G207" s="3">
        <f t="shared" si="0"/>
        <v>98600.657819999993</v>
      </c>
      <c r="H207" s="3">
        <f t="shared" si="1"/>
        <v>0.57000000000698492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71041.12000000001</v>
      </c>
      <c r="D212" s="2">
        <f>'PR-RAS'!E216</f>
        <v>92229.5</v>
      </c>
      <c r="E212" s="2">
        <v>0</v>
      </c>
      <c r="F212" s="2">
        <v>0</v>
      </c>
      <c r="G212" s="3">
        <f t="shared" si="0"/>
        <v>53910.525320000001</v>
      </c>
      <c r="H212" s="3">
        <f t="shared" si="1"/>
        <v>0.6200000000098953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60143.98</v>
      </c>
      <c r="D213" s="2">
        <f>'PR-RAS'!E217</f>
        <v>85901.2</v>
      </c>
      <c r="E213" s="2">
        <v>0</v>
      </c>
      <c r="F213" s="2">
        <v>0</v>
      </c>
      <c r="G213" s="3">
        <f t="shared" si="0"/>
        <v>49172.632559999998</v>
      </c>
      <c r="H213" s="3">
        <f t="shared" si="1"/>
        <v>0.2199999999938882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13.66</v>
      </c>
      <c r="D214" s="2">
        <f>'PR-RAS'!E218</f>
        <v>0</v>
      </c>
      <c r="E214" s="2">
        <v>0</v>
      </c>
      <c r="F214" s="2">
        <v>0</v>
      </c>
      <c r="G214" s="3">
        <f t="shared" si="0"/>
        <v>2.9095800000000001</v>
      </c>
      <c r="H214" s="3">
        <f t="shared" si="1"/>
        <v>0.33999999999999986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7456.57</v>
      </c>
      <c r="D215" s="2">
        <f>'PR-RAS'!E219</f>
        <v>1924.27</v>
      </c>
      <c r="E215" s="2">
        <v>0</v>
      </c>
      <c r="F215" s="2">
        <v>0</v>
      </c>
      <c r="G215" s="3">
        <f t="shared" si="0"/>
        <v>2419.2935400000001</v>
      </c>
      <c r="H215" s="3">
        <f t="shared" si="1"/>
        <v>0.70000000000027285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3426.91</v>
      </c>
      <c r="D216" s="2">
        <f>'PR-RAS'!E220</f>
        <v>4404.03</v>
      </c>
      <c r="E216" s="2">
        <v>0</v>
      </c>
      <c r="F216" s="2">
        <v>0</v>
      </c>
      <c r="G216" s="3">
        <f t="shared" si="0"/>
        <v>2630.5185499999998</v>
      </c>
      <c r="H216" s="3">
        <f t="shared" si="1"/>
        <v>0.11999999999989086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591399.06999999995</v>
      </c>
      <c r="D217" s="2">
        <f>'PR-RAS'!E221</f>
        <v>904106.79</v>
      </c>
      <c r="E217" s="2">
        <v>0</v>
      </c>
      <c r="F217" s="2">
        <v>0</v>
      </c>
      <c r="G217" s="3">
        <f t="shared" si="0"/>
        <v>518316.33239999996</v>
      </c>
      <c r="H217" s="3">
        <f t="shared" si="1"/>
        <v>0.27999999991152436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591399.06999999995</v>
      </c>
      <c r="D221" s="2">
        <f>'PR-RAS'!E225</f>
        <v>904106.79</v>
      </c>
      <c r="E221" s="2">
        <v>0</v>
      </c>
      <c r="F221" s="2">
        <v>0</v>
      </c>
      <c r="G221" s="3">
        <f t="shared" si="0"/>
        <v>527914.78299999994</v>
      </c>
      <c r="H221" s="3">
        <f t="shared" si="1"/>
        <v>0.27999999991152436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65046.38</v>
      </c>
      <c r="D223" s="2">
        <f>'PR-RAS'!E227</f>
        <v>136890.20000000001</v>
      </c>
      <c r="E223" s="2">
        <v>0</v>
      </c>
      <c r="F223" s="2">
        <v>0</v>
      </c>
      <c r="G223" s="3">
        <f t="shared" si="0"/>
        <v>75219.545160000009</v>
      </c>
      <c r="H223" s="3">
        <f t="shared" si="1"/>
        <v>0.58000000000902219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526352.68999999994</v>
      </c>
      <c r="D224" s="2">
        <f>'PR-RAS'!E228</f>
        <v>767216.59</v>
      </c>
      <c r="E224" s="2">
        <v>0</v>
      </c>
      <c r="F224" s="2">
        <v>0</v>
      </c>
      <c r="G224" s="3">
        <f t="shared" si="0"/>
        <v>459555.24900999997</v>
      </c>
      <c r="H224" s="3">
        <f t="shared" si="1"/>
        <v>0.72000000008847564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1488124.72</v>
      </c>
      <c r="D226" s="2">
        <f>'PR-RAS'!E230</f>
        <v>1501470.6400000001</v>
      </c>
      <c r="E226" s="2">
        <v>0</v>
      </c>
      <c r="F226" s="2">
        <v>0</v>
      </c>
      <c r="G226" s="3">
        <f t="shared" si="0"/>
        <v>1010489.85</v>
      </c>
      <c r="H226" s="3">
        <f t="shared" si="1"/>
        <v>0.63999999989755452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3951.42</v>
      </c>
      <c r="D230" s="2">
        <f>'PR-RAS'!E234</f>
        <v>0</v>
      </c>
      <c r="E230" s="2">
        <v>0</v>
      </c>
      <c r="F230" s="2">
        <v>0</v>
      </c>
      <c r="G230" s="3">
        <f t="shared" si="0"/>
        <v>904.87518</v>
      </c>
      <c r="H230" s="3">
        <f t="shared" si="1"/>
        <v>0.42000000000007276</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3951.42</v>
      </c>
      <c r="D231" s="2">
        <f>'PR-RAS'!E235</f>
        <v>0</v>
      </c>
      <c r="E231" s="2">
        <v>0</v>
      </c>
      <c r="F231" s="2">
        <v>0</v>
      </c>
      <c r="G231" s="3">
        <f t="shared" si="0"/>
        <v>908.8266000000001</v>
      </c>
      <c r="H231" s="3">
        <f t="shared" si="1"/>
        <v>0.42000000000007276</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501547.12</v>
      </c>
      <c r="D233" s="2">
        <f>'PR-RAS'!E237</f>
        <v>475898.27</v>
      </c>
      <c r="E233" s="2">
        <v>0</v>
      </c>
      <c r="F233" s="2">
        <v>0</v>
      </c>
      <c r="G233" s="3">
        <f t="shared" si="0"/>
        <v>337175.72912000003</v>
      </c>
      <c r="H233" s="3">
        <f t="shared" si="1"/>
        <v>0.39000000001396984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171547.12</v>
      </c>
      <c r="D234" s="2">
        <f>'PR-RAS'!E238</f>
        <v>225898.27</v>
      </c>
      <c r="E234" s="2">
        <v>0</v>
      </c>
      <c r="F234" s="2">
        <v>0</v>
      </c>
      <c r="G234" s="3">
        <f t="shared" si="0"/>
        <v>145239.07277999999</v>
      </c>
      <c r="H234" s="3">
        <f t="shared" si="1"/>
        <v>0.38999999998486601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330000</v>
      </c>
      <c r="D235" s="2">
        <f>'PR-RAS'!E239</f>
        <v>250000</v>
      </c>
      <c r="E235" s="2">
        <v>0</v>
      </c>
      <c r="F235" s="2">
        <v>0</v>
      </c>
      <c r="G235" s="3">
        <f t="shared" si="0"/>
        <v>194220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472174.85</v>
      </c>
      <c r="D242" s="2">
        <f>'PR-RAS'!E246</f>
        <v>439350.86</v>
      </c>
      <c r="E242" s="2">
        <v>0</v>
      </c>
      <c r="F242" s="2">
        <v>0</v>
      </c>
      <c r="G242" s="3">
        <f t="shared" si="0"/>
        <v>325561.25336999993</v>
      </c>
      <c r="H242" s="3">
        <f t="shared" si="1"/>
        <v>0.2900000000372529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372174.85</v>
      </c>
      <c r="D243" s="2">
        <f>'PR-RAS'!E247</f>
        <v>439350.86</v>
      </c>
      <c r="E243" s="2">
        <v>0</v>
      </c>
      <c r="F243" s="2">
        <v>0</v>
      </c>
      <c r="G243" s="3">
        <f t="shared" si="0"/>
        <v>302712.12993999996</v>
      </c>
      <c r="H243" s="3">
        <f t="shared" si="1"/>
        <v>0.2900000000372529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100000</v>
      </c>
      <c r="D244" s="2">
        <f>'PR-RAS'!E248</f>
        <v>0</v>
      </c>
      <c r="E244" s="2">
        <v>0</v>
      </c>
      <c r="F244" s="2">
        <v>0</v>
      </c>
      <c r="G244" s="3">
        <f t="shared" si="0"/>
        <v>24300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510451.33</v>
      </c>
      <c r="D250" s="2">
        <f>'PR-RAS'!E254</f>
        <v>586221.51</v>
      </c>
      <c r="E250" s="2">
        <v>0</v>
      </c>
      <c r="F250" s="2">
        <v>0</v>
      </c>
      <c r="G250" s="3">
        <f t="shared" si="0"/>
        <v>419040.69315000001</v>
      </c>
      <c r="H250" s="3">
        <f t="shared" si="1"/>
        <v>0.82000000000698492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369876.52</v>
      </c>
      <c r="D251" s="2">
        <f>'PR-RAS'!E255</f>
        <v>586221.51</v>
      </c>
      <c r="E251" s="2">
        <v>0</v>
      </c>
      <c r="F251" s="2">
        <v>0</v>
      </c>
      <c r="G251" s="3">
        <f t="shared" si="0"/>
        <v>385579.88500000001</v>
      </c>
      <c r="H251" s="3">
        <f t="shared" si="1"/>
        <v>0.96999999997206032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140574.81</v>
      </c>
      <c r="D252" s="2">
        <f>'PR-RAS'!E256</f>
        <v>0</v>
      </c>
      <c r="E252" s="2">
        <v>0</v>
      </c>
      <c r="F252" s="2">
        <v>0</v>
      </c>
      <c r="G252" s="3">
        <f t="shared" si="0"/>
        <v>35284.277309999998</v>
      </c>
      <c r="H252" s="3">
        <f t="shared" si="1"/>
        <v>0.19000000000232831</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2999213.6500000004</v>
      </c>
      <c r="D258" s="2">
        <f>'PR-RAS'!E262</f>
        <v>3253313.44</v>
      </c>
      <c r="E258" s="2">
        <v>0</v>
      </c>
      <c r="F258" s="2">
        <v>0</v>
      </c>
      <c r="G258" s="3">
        <f t="shared" si="0"/>
        <v>2443001.0162100005</v>
      </c>
      <c r="H258" s="3">
        <f t="shared" si="1"/>
        <v>0.78999999957159162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2999213.6500000004</v>
      </c>
      <c r="D265" s="2">
        <f>'PR-RAS'!E269</f>
        <v>3253313.44</v>
      </c>
      <c r="E265" s="2">
        <v>0</v>
      </c>
      <c r="F265" s="2">
        <v>0</v>
      </c>
      <c r="G265" s="3">
        <f t="shared" si="0"/>
        <v>2509541.8999200002</v>
      </c>
      <c r="H265" s="3">
        <f t="shared" si="1"/>
        <v>0.78999999957159162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340632.74</v>
      </c>
      <c r="D266" s="2">
        <f>'PR-RAS'!E270</f>
        <v>368384.4</v>
      </c>
      <c r="E266" s="2">
        <v>0</v>
      </c>
      <c r="F266" s="2">
        <v>0</v>
      </c>
      <c r="G266" s="3">
        <f t="shared" si="0"/>
        <v>285511.4081</v>
      </c>
      <c r="H266" s="3">
        <f t="shared" si="1"/>
        <v>0.66000000003259629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2658534.4500000002</v>
      </c>
      <c r="D267" s="2">
        <f>'PR-RAS'!E271</f>
        <v>2884789.68</v>
      </c>
      <c r="E267" s="2">
        <v>0</v>
      </c>
      <c r="F267" s="2">
        <v>0</v>
      </c>
      <c r="G267" s="3">
        <f t="shared" si="0"/>
        <v>2241878.2734600003</v>
      </c>
      <c r="H267" s="3">
        <f t="shared" si="1"/>
        <v>0.77000000001862645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46.46</v>
      </c>
      <c r="D268" s="2">
        <f>'PR-RAS'!E272</f>
        <v>139.36000000000001</v>
      </c>
      <c r="E268" s="2">
        <v>0</v>
      </c>
      <c r="F268" s="2">
        <v>0</v>
      </c>
      <c r="G268" s="3">
        <f t="shared" si="0"/>
        <v>86.823060000000012</v>
      </c>
      <c r="H268" s="3">
        <f t="shared" si="1"/>
        <v>0.8200000000000145</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994668.19</v>
      </c>
      <c r="D269" s="2">
        <f>'PR-RAS'!E273</f>
        <v>1171389.55</v>
      </c>
      <c r="E269" s="2">
        <v>0</v>
      </c>
      <c r="F269" s="2">
        <v>0</v>
      </c>
      <c r="G269" s="3">
        <f t="shared" si="0"/>
        <v>894435.87372000003</v>
      </c>
      <c r="H269" s="3">
        <f t="shared" si="1"/>
        <v>0.63999999989755452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908922.03</v>
      </c>
      <c r="D270" s="2">
        <f>'PR-RAS'!E274</f>
        <v>1093850.07</v>
      </c>
      <c r="E270" s="2">
        <v>0</v>
      </c>
      <c r="F270" s="2">
        <v>0</v>
      </c>
      <c r="G270" s="3">
        <f t="shared" si="0"/>
        <v>832991.36372999998</v>
      </c>
      <c r="H270" s="3">
        <f t="shared" si="1"/>
        <v>0.10000000009313226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890288.02</v>
      </c>
      <c r="D271" s="2">
        <f>'PR-RAS'!E275</f>
        <v>1073859.8</v>
      </c>
      <c r="E271" s="2">
        <v>0</v>
      </c>
      <c r="F271" s="2">
        <v>0</v>
      </c>
      <c r="G271" s="3">
        <f t="shared" si="0"/>
        <v>820262.05740000005</v>
      </c>
      <c r="H271" s="3">
        <f t="shared" si="1"/>
        <v>0.21999999997206032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12760.42</v>
      </c>
      <c r="D272" s="2">
        <f>'PR-RAS'!E276</f>
        <v>16835.46</v>
      </c>
      <c r="E272" s="2">
        <v>0</v>
      </c>
      <c r="F272" s="2">
        <v>0</v>
      </c>
      <c r="G272" s="3">
        <f t="shared" si="0"/>
        <v>12582.89314</v>
      </c>
      <c r="H272" s="3">
        <f t="shared" si="1"/>
        <v>0.87999999999919964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5873.59</v>
      </c>
      <c r="D273" s="2">
        <f>'PR-RAS'!E277</f>
        <v>3154.81</v>
      </c>
      <c r="E273" s="2">
        <v>0</v>
      </c>
      <c r="F273" s="2">
        <v>0</v>
      </c>
      <c r="G273" s="3">
        <f t="shared" si="0"/>
        <v>3313.8331199999998</v>
      </c>
      <c r="H273" s="3">
        <f t="shared" si="1"/>
        <v>0.59999999999990905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85210.83</v>
      </c>
      <c r="D274" s="2">
        <f>'PR-RAS'!E278</f>
        <v>77529.98</v>
      </c>
      <c r="E274" s="2">
        <v>0</v>
      </c>
      <c r="F274" s="2">
        <v>0</v>
      </c>
      <c r="G274" s="3">
        <f t="shared" si="0"/>
        <v>65593.925669999997</v>
      </c>
      <c r="H274" s="3">
        <f t="shared" si="1"/>
        <v>0.19000000000232831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85210.83</v>
      </c>
      <c r="D275" s="2">
        <f>'PR-RAS'!E279</f>
        <v>77529.98</v>
      </c>
      <c r="E275" s="2">
        <v>0</v>
      </c>
      <c r="F275" s="2">
        <v>0</v>
      </c>
      <c r="G275" s="3">
        <f t="shared" ref="G275:G528" si="12">(B275/1000)*(C275*1+D275*2)</f>
        <v>65834.196460000006</v>
      </c>
      <c r="H275" s="3">
        <f t="shared" ref="H275:H528" si="13">ABS(C275-ROUND(C275,0))+ABS(D275-ROUND(D275,0))</f>
        <v>0.19000000000232831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535.33000000000004</v>
      </c>
      <c r="D279" s="2">
        <f>'PR-RAS'!E283</f>
        <v>9.5</v>
      </c>
      <c r="E279" s="2">
        <v>0</v>
      </c>
      <c r="F279" s="2">
        <v>0</v>
      </c>
      <c r="G279" s="3">
        <f t="shared" si="12"/>
        <v>154.10374000000002</v>
      </c>
      <c r="H279" s="3">
        <f t="shared" si="13"/>
        <v>0.83000000000004093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535.33000000000004</v>
      </c>
      <c r="D283" s="2">
        <f>'PR-RAS'!E287</f>
        <v>0</v>
      </c>
      <c r="E283" s="2">
        <v>0</v>
      </c>
      <c r="F283" s="2">
        <v>0</v>
      </c>
      <c r="G283" s="3">
        <f t="shared" si="12"/>
        <v>150.96305999999998</v>
      </c>
      <c r="H283" s="3">
        <f t="shared" si="13"/>
        <v>0.33000000000004093</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9.5</v>
      </c>
      <c r="E284" s="2">
        <v>0</v>
      </c>
      <c r="F284" s="2">
        <v>0</v>
      </c>
      <c r="G284" s="3">
        <f t="shared" si="12"/>
        <v>5.3769999999999998</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74934207.969999984</v>
      </c>
      <c r="D295" s="2">
        <f>'PR-RAS'!E299</f>
        <v>85386127.890000015</v>
      </c>
      <c r="E295" s="2">
        <v>0</v>
      </c>
      <c r="F295" s="2">
        <v>0</v>
      </c>
      <c r="G295" s="3">
        <f t="shared" si="12"/>
        <v>72237700.342500001</v>
      </c>
      <c r="H295" s="3">
        <f t="shared" si="13"/>
        <v>0.14000000059604645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9607792.8500000089</v>
      </c>
      <c r="D296" s="2">
        <f>'PR-RAS'!E300</f>
        <v>0</v>
      </c>
      <c r="E296" s="2">
        <v>0</v>
      </c>
      <c r="F296" s="2">
        <v>0</v>
      </c>
      <c r="G296" s="3">
        <f t="shared" si="12"/>
        <v>2834298.8907500026</v>
      </c>
      <c r="H296" s="3">
        <f t="shared" si="13"/>
        <v>0.14999999105930328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625541.53000001609</v>
      </c>
      <c r="E297" s="2">
        <v>0</v>
      </c>
      <c r="F297" s="2">
        <v>0</v>
      </c>
      <c r="G297" s="3">
        <f t="shared" si="12"/>
        <v>370320.58576000953</v>
      </c>
      <c r="H297" s="3">
        <f t="shared" si="13"/>
        <v>0.46999998390674591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2941223.03</v>
      </c>
      <c r="D298" s="2">
        <f>'PR-RAS'!E302</f>
        <v>2863161.47</v>
      </c>
      <c r="E298" s="2">
        <v>0</v>
      </c>
      <c r="F298" s="2">
        <v>0</v>
      </c>
      <c r="G298" s="3">
        <f t="shared" si="12"/>
        <v>2574261.1530900002</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4343812.2</v>
      </c>
      <c r="D300" s="2">
        <f>'PR-RAS'!E304</f>
        <v>7419032.4800000004</v>
      </c>
      <c r="E300" s="2">
        <v>0</v>
      </c>
      <c r="F300" s="2">
        <v>0</v>
      </c>
      <c r="G300" s="3">
        <f t="shared" si="12"/>
        <v>5735381.2708399994</v>
      </c>
      <c r="H300" s="3">
        <f t="shared" si="13"/>
        <v>0.68000000063329935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228570.76</v>
      </c>
      <c r="D301" s="2">
        <f>'PR-RAS'!E305</f>
        <v>178046.38</v>
      </c>
      <c r="E301" s="2">
        <v>0</v>
      </c>
      <c r="F301" s="2">
        <v>0</v>
      </c>
      <c r="G301" s="3">
        <f t="shared" si="12"/>
        <v>175399.05600000001</v>
      </c>
      <c r="H301" s="3">
        <f t="shared" si="13"/>
        <v>0.61999999999534339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2464647.13</v>
      </c>
      <c r="D302" s="2">
        <f>'PR-RAS'!E306</f>
        <v>2784962.76</v>
      </c>
      <c r="E302" s="2">
        <v>0</v>
      </c>
      <c r="F302" s="2">
        <v>0</v>
      </c>
      <c r="G302" s="3">
        <f t="shared" si="12"/>
        <v>2418406.3676499999</v>
      </c>
      <c r="H302" s="3">
        <f t="shared" si="13"/>
        <v>0.37000000011175871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44052.78</v>
      </c>
      <c r="D303" s="2">
        <f>'PR-RAS'!E308</f>
        <v>32500.089999999997</v>
      </c>
      <c r="E303" s="2">
        <v>0</v>
      </c>
      <c r="F303" s="2">
        <v>0</v>
      </c>
      <c r="G303" s="3">
        <f t="shared" si="12"/>
        <v>32933.993919999994</v>
      </c>
      <c r="H303" s="3">
        <f t="shared" si="13"/>
        <v>0.30999999999767169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11068.72</v>
      </c>
      <c r="D304" s="2">
        <f>'PR-RAS'!E309</f>
        <v>19650.71</v>
      </c>
      <c r="E304" s="2">
        <v>0</v>
      </c>
      <c r="F304" s="2">
        <v>0</v>
      </c>
      <c r="G304" s="3">
        <f t="shared" si="12"/>
        <v>15262.152419999999</v>
      </c>
      <c r="H304" s="3">
        <f t="shared" si="13"/>
        <v>0.57000000000152795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11068.72</v>
      </c>
      <c r="D305" s="2">
        <f>'PR-RAS'!E310</f>
        <v>19650.71</v>
      </c>
      <c r="E305" s="2">
        <v>0</v>
      </c>
      <c r="F305" s="2">
        <v>0</v>
      </c>
      <c r="G305" s="3">
        <f t="shared" si="12"/>
        <v>15312.522559999999</v>
      </c>
      <c r="H305" s="3">
        <f t="shared" si="13"/>
        <v>0.57000000000152795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11068.72</v>
      </c>
      <c r="D306" s="2">
        <f>'PR-RAS'!E311</f>
        <v>19650.71</v>
      </c>
      <c r="E306" s="2">
        <v>0</v>
      </c>
      <c r="F306" s="2">
        <v>0</v>
      </c>
      <c r="G306" s="3">
        <f t="shared" si="12"/>
        <v>15362.8927</v>
      </c>
      <c r="H306" s="3">
        <f t="shared" si="13"/>
        <v>0.57000000000152795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32984.06</v>
      </c>
      <c r="D316" s="2">
        <f>'PR-RAS'!E321</f>
        <v>12849.38</v>
      </c>
      <c r="E316" s="2">
        <v>0</v>
      </c>
      <c r="F316" s="2">
        <v>0</v>
      </c>
      <c r="G316" s="3">
        <f t="shared" si="12"/>
        <v>18485.088299999999</v>
      </c>
      <c r="H316" s="3">
        <f t="shared" si="13"/>
        <v>0.43999999999687134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1259.08</v>
      </c>
      <c r="D317" s="2">
        <f>'PR-RAS'!E322</f>
        <v>194.38</v>
      </c>
      <c r="E317" s="2">
        <v>0</v>
      </c>
      <c r="F317" s="2">
        <v>0</v>
      </c>
      <c r="G317" s="3">
        <f t="shared" si="12"/>
        <v>520.71744000000001</v>
      </c>
      <c r="H317" s="3">
        <f t="shared" si="13"/>
        <v>0.45999999999992269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1259.08</v>
      </c>
      <c r="D318" s="2">
        <f>'PR-RAS'!E323</f>
        <v>194.38</v>
      </c>
      <c r="E318" s="2">
        <v>0</v>
      </c>
      <c r="F318" s="2">
        <v>0</v>
      </c>
      <c r="G318" s="3">
        <f t="shared" si="12"/>
        <v>522.36527999999998</v>
      </c>
      <c r="H318" s="3">
        <f t="shared" si="13"/>
        <v>0.45999999999992269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4156.42</v>
      </c>
      <c r="D322" s="2">
        <f>'PR-RAS'!E327</f>
        <v>0</v>
      </c>
      <c r="E322" s="2">
        <v>0</v>
      </c>
      <c r="F322" s="2">
        <v>0</v>
      </c>
      <c r="G322" s="3">
        <f t="shared" si="12"/>
        <v>1334.21082</v>
      </c>
      <c r="H322" s="3">
        <f t="shared" si="13"/>
        <v>0.42000000000007276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102</v>
      </c>
      <c r="D326" s="2">
        <f>'PR-RAS'!E331</f>
        <v>0</v>
      </c>
      <c r="E326" s="2">
        <v>0</v>
      </c>
      <c r="F326" s="2">
        <v>0</v>
      </c>
      <c r="G326" s="3">
        <f t="shared" si="12"/>
        <v>33.15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4054.42</v>
      </c>
      <c r="D329" s="2">
        <f>'PR-RAS'!E334</f>
        <v>0</v>
      </c>
      <c r="E329" s="2">
        <v>0</v>
      </c>
      <c r="F329" s="2">
        <v>0</v>
      </c>
      <c r="G329" s="3">
        <f t="shared" si="12"/>
        <v>1329.8497600000001</v>
      </c>
      <c r="H329" s="3">
        <f t="shared" si="13"/>
        <v>0.42000000000007276</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27568.560000000001</v>
      </c>
      <c r="D331" s="2">
        <f>'PR-RAS'!E336</f>
        <v>12655</v>
      </c>
      <c r="E331" s="2">
        <v>0</v>
      </c>
      <c r="F331" s="2">
        <v>0</v>
      </c>
      <c r="G331" s="3">
        <f t="shared" si="12"/>
        <v>17449.924800000001</v>
      </c>
      <c r="H331" s="3">
        <f t="shared" si="13"/>
        <v>0.43999999999869033</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27568.560000000001</v>
      </c>
      <c r="D332" s="2">
        <f>'PR-RAS'!E337</f>
        <v>12655</v>
      </c>
      <c r="E332" s="2">
        <v>0</v>
      </c>
      <c r="F332" s="2">
        <v>0</v>
      </c>
      <c r="G332" s="3">
        <f t="shared" si="12"/>
        <v>17502.803360000002</v>
      </c>
      <c r="H332" s="3">
        <f t="shared" si="13"/>
        <v>0.43999999999869033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8972248.0500000007</v>
      </c>
      <c r="D355" s="2">
        <f>'PR-RAS'!E360</f>
        <v>4240027.3600000003</v>
      </c>
      <c r="E355" s="2">
        <v>0</v>
      </c>
      <c r="F355" s="2">
        <v>0</v>
      </c>
      <c r="G355" s="3">
        <f t="shared" si="12"/>
        <v>6178115.1805800004</v>
      </c>
      <c r="H355" s="3">
        <f t="shared" si="13"/>
        <v>0.41000000108033419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9653.0299999999988</v>
      </c>
      <c r="D356" s="2">
        <f>'PR-RAS'!E361</f>
        <v>62120.539999999994</v>
      </c>
      <c r="E356" s="2">
        <v>0</v>
      </c>
      <c r="F356" s="2">
        <v>0</v>
      </c>
      <c r="G356" s="3">
        <f t="shared" si="12"/>
        <v>47532.409049999995</v>
      </c>
      <c r="H356" s="3">
        <f t="shared" si="13"/>
        <v>0.49000000000523869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9653.0299999999988</v>
      </c>
      <c r="D361" s="2">
        <f>'PR-RAS'!E366</f>
        <v>62120.539999999994</v>
      </c>
      <c r="E361" s="2">
        <v>0</v>
      </c>
      <c r="F361" s="2">
        <v>0</v>
      </c>
      <c r="G361" s="3">
        <f t="shared" si="12"/>
        <v>48201.879599999993</v>
      </c>
      <c r="H361" s="3">
        <f t="shared" si="13"/>
        <v>0.49000000000523869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1439.15</v>
      </c>
      <c r="D364" s="2">
        <f>'PR-RAS'!E369</f>
        <v>8985.34</v>
      </c>
      <c r="E364" s="2">
        <v>0</v>
      </c>
      <c r="F364" s="2">
        <v>0</v>
      </c>
      <c r="G364" s="3">
        <f t="shared" si="12"/>
        <v>7045.76829</v>
      </c>
      <c r="H364" s="3">
        <f t="shared" si="13"/>
        <v>0.49000000000023647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8213.8799999999992</v>
      </c>
      <c r="D365" s="2">
        <f>'PR-RAS'!E370</f>
        <v>53135.199999999997</v>
      </c>
      <c r="E365" s="2">
        <v>0</v>
      </c>
      <c r="F365" s="2">
        <v>0</v>
      </c>
      <c r="G365" s="3">
        <f t="shared" si="12"/>
        <v>41672.27792</v>
      </c>
      <c r="H365" s="3">
        <f t="shared" si="13"/>
        <v>0.31999999999788997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6016221.5300000003</v>
      </c>
      <c r="D368" s="2">
        <f>'PR-RAS'!E373</f>
        <v>3182653.16</v>
      </c>
      <c r="E368" s="2">
        <v>0</v>
      </c>
      <c r="F368" s="2">
        <v>0</v>
      </c>
      <c r="G368" s="3">
        <f t="shared" si="12"/>
        <v>4544020.7209500009</v>
      </c>
      <c r="H368" s="3">
        <f t="shared" si="13"/>
        <v>0.62999999988824129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334011.82</v>
      </c>
      <c r="D369" s="2">
        <f>'PR-RAS'!E374</f>
        <v>1162119.4100000001</v>
      </c>
      <c r="E369" s="2">
        <v>0</v>
      </c>
      <c r="F369" s="2">
        <v>0</v>
      </c>
      <c r="G369" s="3">
        <f t="shared" si="12"/>
        <v>978236.23551999999</v>
      </c>
      <c r="H369" s="3">
        <f t="shared" si="13"/>
        <v>0.59000000014202669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153316.82</v>
      </c>
      <c r="D371" s="2">
        <f>'PR-RAS'!E376</f>
        <v>953509.41</v>
      </c>
      <c r="E371" s="2">
        <v>0</v>
      </c>
      <c r="F371" s="2">
        <v>0</v>
      </c>
      <c r="G371" s="3">
        <f t="shared" si="12"/>
        <v>762324.18680000002</v>
      </c>
      <c r="H371" s="3">
        <f t="shared" si="13"/>
        <v>0.59000000002561137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180695</v>
      </c>
      <c r="D373" s="2">
        <f>'PR-RAS'!E378</f>
        <v>208610</v>
      </c>
      <c r="E373" s="2">
        <v>0</v>
      </c>
      <c r="F373" s="2">
        <v>0</v>
      </c>
      <c r="G373" s="3">
        <f t="shared" si="12"/>
        <v>222424.38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4474151.0600000005</v>
      </c>
      <c r="D374" s="2">
        <f>'PR-RAS'!E379</f>
        <v>1212292.3900000001</v>
      </c>
      <c r="E374" s="2">
        <v>0</v>
      </c>
      <c r="F374" s="2">
        <v>0</v>
      </c>
      <c r="G374" s="3">
        <f t="shared" si="12"/>
        <v>2573228.4683200005</v>
      </c>
      <c r="H374" s="3">
        <f t="shared" si="13"/>
        <v>0.4500000006519258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569237.71</v>
      </c>
      <c r="D375" s="2">
        <f>'PR-RAS'!E380</f>
        <v>347683.51</v>
      </c>
      <c r="E375" s="2">
        <v>0</v>
      </c>
      <c r="F375" s="2">
        <v>0</v>
      </c>
      <c r="G375" s="3">
        <f t="shared" si="12"/>
        <v>472962.16901999997</v>
      </c>
      <c r="H375" s="3">
        <f t="shared" si="13"/>
        <v>0.78000000002793968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2981555.44</v>
      </c>
      <c r="D376" s="2">
        <f>'PR-RAS'!E381</f>
        <v>16862.259999999998</v>
      </c>
      <c r="E376" s="2">
        <v>0</v>
      </c>
      <c r="F376" s="2">
        <v>0</v>
      </c>
      <c r="G376" s="3">
        <f t="shared" si="12"/>
        <v>1130729.9849999999</v>
      </c>
      <c r="H376" s="3">
        <f t="shared" si="13"/>
        <v>0.69999999994251993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111238.92</v>
      </c>
      <c r="D377" s="2">
        <f>'PR-RAS'!E382</f>
        <v>33466.36</v>
      </c>
      <c r="E377" s="2">
        <v>0</v>
      </c>
      <c r="F377" s="2">
        <v>0</v>
      </c>
      <c r="G377" s="3">
        <f t="shared" si="12"/>
        <v>66992.536640000006</v>
      </c>
      <c r="H377" s="3">
        <f t="shared" si="13"/>
        <v>0.44000000000232831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329508.7</v>
      </c>
      <c r="D378" s="2">
        <f>'PR-RAS'!E383</f>
        <v>530004.81000000006</v>
      </c>
      <c r="E378" s="2">
        <v>0</v>
      </c>
      <c r="F378" s="2">
        <v>0</v>
      </c>
      <c r="G378" s="3">
        <f t="shared" si="12"/>
        <v>523848.40664</v>
      </c>
      <c r="H378" s="3">
        <f t="shared" si="13"/>
        <v>0.48999999993247911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3701.14</v>
      </c>
      <c r="D379" s="2">
        <f>'PR-RAS'!E384</f>
        <v>2351.7600000000002</v>
      </c>
      <c r="E379" s="2">
        <v>0</v>
      </c>
      <c r="F379" s="2">
        <v>0</v>
      </c>
      <c r="G379" s="3">
        <f t="shared" si="12"/>
        <v>3176.9614799999999</v>
      </c>
      <c r="H379" s="3">
        <f t="shared" si="13"/>
        <v>0.37999999999965439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73020.17</v>
      </c>
      <c r="D380" s="2">
        <f>'PR-RAS'!E385</f>
        <v>19684.88</v>
      </c>
      <c r="E380" s="2">
        <v>0</v>
      </c>
      <c r="F380" s="2">
        <v>0</v>
      </c>
      <c r="G380" s="3">
        <f t="shared" si="12"/>
        <v>42595.783469999995</v>
      </c>
      <c r="H380" s="3">
        <f t="shared" si="13"/>
        <v>0.28999999999723514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405888.98</v>
      </c>
      <c r="D381" s="2">
        <f>'PR-RAS'!E386</f>
        <v>262238.81</v>
      </c>
      <c r="E381" s="2">
        <v>0</v>
      </c>
      <c r="F381" s="2">
        <v>0</v>
      </c>
      <c r="G381" s="3">
        <f t="shared" si="12"/>
        <v>353539.30800000002</v>
      </c>
      <c r="H381" s="3">
        <f t="shared" si="13"/>
        <v>0.21000000002095476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961497.52</v>
      </c>
      <c r="D383" s="2">
        <f>'PR-RAS'!E388</f>
        <v>528187.48</v>
      </c>
      <c r="E383" s="2">
        <v>0</v>
      </c>
      <c r="F383" s="2">
        <v>0</v>
      </c>
      <c r="G383" s="3">
        <f t="shared" si="12"/>
        <v>770827.28735999996</v>
      </c>
      <c r="H383" s="3">
        <f t="shared" si="13"/>
        <v>0.9599999999627471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961497.52</v>
      </c>
      <c r="D384" s="2">
        <f>'PR-RAS'!E389</f>
        <v>528187.48</v>
      </c>
      <c r="E384" s="2">
        <v>0</v>
      </c>
      <c r="F384" s="2">
        <v>0</v>
      </c>
      <c r="G384" s="3">
        <f t="shared" si="12"/>
        <v>772845.15983999998</v>
      </c>
      <c r="H384" s="3">
        <f t="shared" si="13"/>
        <v>0.9599999999627471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225295.63</v>
      </c>
      <c r="D388" s="2">
        <f>'PR-RAS'!E393</f>
        <v>231187.13</v>
      </c>
      <c r="E388" s="2">
        <v>0</v>
      </c>
      <c r="F388" s="2">
        <v>0</v>
      </c>
      <c r="G388" s="3">
        <f t="shared" si="12"/>
        <v>266128.24742999999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225295.63</v>
      </c>
      <c r="D389" s="2">
        <f>'PR-RAS'!E394</f>
        <v>231187.13</v>
      </c>
      <c r="E389" s="2">
        <v>0</v>
      </c>
      <c r="F389" s="2">
        <v>0</v>
      </c>
      <c r="G389" s="3">
        <f t="shared" si="12"/>
        <v>266815.91732000001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21265.5</v>
      </c>
      <c r="D396" s="2">
        <f>'PR-RAS'!E401</f>
        <v>48866.75</v>
      </c>
      <c r="E396" s="2">
        <v>0</v>
      </c>
      <c r="F396" s="2">
        <v>0</v>
      </c>
      <c r="G396" s="3">
        <f t="shared" si="12"/>
        <v>47004.605000000003</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21265.5</v>
      </c>
      <c r="D398" s="2">
        <f>'PR-RAS'!E403</f>
        <v>48866.75</v>
      </c>
      <c r="E398" s="2">
        <v>0</v>
      </c>
      <c r="F398" s="2">
        <v>0</v>
      </c>
      <c r="G398" s="3">
        <f t="shared" si="12"/>
        <v>47242.603000000003</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2946373.49</v>
      </c>
      <c r="D407" s="2">
        <f>'PR-RAS'!E412</f>
        <v>995253.66</v>
      </c>
      <c r="E407" s="2">
        <v>0</v>
      </c>
      <c r="F407" s="2">
        <v>0</v>
      </c>
      <c r="G407" s="3">
        <f t="shared" si="12"/>
        <v>2004373.6088600003</v>
      </c>
      <c r="H407" s="3">
        <f t="shared" si="13"/>
        <v>0.83000000019092113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2946373.49</v>
      </c>
      <c r="D408" s="2">
        <f>'PR-RAS'!E413</f>
        <v>995253.66</v>
      </c>
      <c r="E408" s="2">
        <v>0</v>
      </c>
      <c r="F408" s="2">
        <v>0</v>
      </c>
      <c r="G408" s="3">
        <f t="shared" si="12"/>
        <v>2009310.48967</v>
      </c>
      <c r="H408" s="3">
        <f t="shared" si="13"/>
        <v>0.83000000019092113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8928195.2700000014</v>
      </c>
      <c r="D413" s="2">
        <f>'PR-RAS'!E418</f>
        <v>4207527.2700000005</v>
      </c>
      <c r="E413" s="2">
        <v>0</v>
      </c>
      <c r="F413" s="2">
        <v>0</v>
      </c>
      <c r="G413" s="3">
        <f t="shared" si="12"/>
        <v>7145418.9217200009</v>
      </c>
      <c r="H413" s="3">
        <f t="shared" si="13"/>
        <v>0.54000000189989805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2551071.96</v>
      </c>
      <c r="D415" s="2">
        <f>'PR-RAS'!E420</f>
        <v>2655683.42</v>
      </c>
      <c r="E415" s="2">
        <v>0</v>
      </c>
      <c r="F415" s="2">
        <v>0</v>
      </c>
      <c r="G415" s="3">
        <f t="shared" si="12"/>
        <v>3255049.6631999998</v>
      </c>
      <c r="H415" s="3">
        <f t="shared" si="13"/>
        <v>0.4599999999627471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962.93</v>
      </c>
      <c r="D416" s="2">
        <f>'PR-RAS'!E421</f>
        <v>407.55</v>
      </c>
      <c r="E416" s="2">
        <v>0</v>
      </c>
      <c r="F416" s="2">
        <v>0</v>
      </c>
      <c r="G416" s="3">
        <f t="shared" si="12"/>
        <v>737.88244999999995</v>
      </c>
      <c r="H416" s="3">
        <f t="shared" si="13"/>
        <v>0.52000000000003865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84586053.599999994</v>
      </c>
      <c r="D417" s="2">
        <f>'PR-RAS'!E422</f>
        <v>84793086.450000003</v>
      </c>
      <c r="E417" s="2">
        <v>0</v>
      </c>
      <c r="F417" s="2">
        <v>0</v>
      </c>
      <c r="G417" s="3">
        <f t="shared" si="12"/>
        <v>105735646.22399999</v>
      </c>
      <c r="H417" s="3">
        <f t="shared" si="13"/>
        <v>0.85000000894069672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83906456.019999981</v>
      </c>
      <c r="D418" s="2">
        <f>'PR-RAS'!E423</f>
        <v>89626155.250000015</v>
      </c>
      <c r="E418" s="2">
        <v>0</v>
      </c>
      <c r="F418" s="2">
        <v>0</v>
      </c>
      <c r="G418" s="3">
        <f t="shared" si="12"/>
        <v>109737205.63884</v>
      </c>
      <c r="H418" s="3">
        <f t="shared" si="13"/>
        <v>0.26999999582767487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679597.58000001311</v>
      </c>
      <c r="D419" s="2">
        <f>'PR-RAS'!E424</f>
        <v>0</v>
      </c>
      <c r="E419" s="2">
        <v>0</v>
      </c>
      <c r="F419" s="2">
        <v>0</v>
      </c>
      <c r="G419" s="3">
        <f t="shared" si="12"/>
        <v>284071.78844000545</v>
      </c>
      <c r="H419" s="3">
        <f t="shared" si="13"/>
        <v>0.41999998688697815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4833068.8000000119</v>
      </c>
      <c r="E420" s="2">
        <v>0</v>
      </c>
      <c r="F420" s="2">
        <v>0</v>
      </c>
      <c r="G420" s="3">
        <f t="shared" si="12"/>
        <v>4050111.6544000097</v>
      </c>
      <c r="H420" s="3">
        <f t="shared" si="13"/>
        <v>0.19999998807907104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390151.06999999983</v>
      </c>
      <c r="D421" s="2">
        <f>'PR-RAS'!E426</f>
        <v>207478.05000000028</v>
      </c>
      <c r="E421" s="2">
        <v>0</v>
      </c>
      <c r="F421" s="2">
        <v>0</v>
      </c>
      <c r="G421" s="3">
        <f t="shared" si="12"/>
        <v>338145.01140000013</v>
      </c>
      <c r="H421" s="3">
        <f t="shared" si="13"/>
        <v>0.12000000011175871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4344775.13</v>
      </c>
      <c r="D423" s="2">
        <f>'PR-RAS'!E428</f>
        <v>7419440.0300000003</v>
      </c>
      <c r="E423" s="2">
        <v>0</v>
      </c>
      <c r="F423" s="2">
        <v>0</v>
      </c>
      <c r="G423" s="3">
        <f t="shared" si="12"/>
        <v>8095502.4901800007</v>
      </c>
      <c r="H423" s="3">
        <f t="shared" si="13"/>
        <v>0.16000000014901161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4290.24</v>
      </c>
      <c r="D424" s="2">
        <f>'PR-RAS'!E430</f>
        <v>167465.82999999999</v>
      </c>
      <c r="E424" s="2">
        <v>0</v>
      </c>
      <c r="F424" s="2">
        <v>0</v>
      </c>
      <c r="G424" s="3">
        <f t="shared" si="12"/>
        <v>143490.86369999999</v>
      </c>
      <c r="H424" s="3">
        <f t="shared" si="13"/>
        <v>0.41000000001258741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4290.24</v>
      </c>
      <c r="D425" s="2">
        <f>'PR-RAS'!E431</f>
        <v>1800</v>
      </c>
      <c r="E425" s="2">
        <v>0</v>
      </c>
      <c r="F425" s="2">
        <v>0</v>
      </c>
      <c r="G425" s="3">
        <f t="shared" si="12"/>
        <v>3345.4617599999997</v>
      </c>
      <c r="H425" s="3">
        <f t="shared" si="13"/>
        <v>0.23999999999978172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4290.24</v>
      </c>
      <c r="D434" s="2">
        <f>'PR-RAS'!E440</f>
        <v>1800</v>
      </c>
      <c r="E434" s="2">
        <v>0</v>
      </c>
      <c r="F434" s="2">
        <v>0</v>
      </c>
      <c r="G434" s="3">
        <f t="shared" si="12"/>
        <v>3416.4739199999999</v>
      </c>
      <c r="H434" s="3">
        <f t="shared" si="13"/>
        <v>0.23999999999978172</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4290.24</v>
      </c>
      <c r="D435" s="2">
        <f>'PR-RAS'!E441</f>
        <v>1800</v>
      </c>
      <c r="E435" s="2">
        <v>0</v>
      </c>
      <c r="F435" s="2">
        <v>0</v>
      </c>
      <c r="G435" s="3">
        <f t="shared" si="12"/>
        <v>3424.3641600000001</v>
      </c>
      <c r="H435" s="3">
        <f t="shared" si="13"/>
        <v>0.23999999999978172</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165665.82999999999</v>
      </c>
      <c r="E485" s="2">
        <v>0</v>
      </c>
      <c r="F485" s="2">
        <v>0</v>
      </c>
      <c r="G485" s="3">
        <f t="shared" si="12"/>
        <v>160364.52343999999</v>
      </c>
      <c r="H485" s="3">
        <f t="shared" si="13"/>
        <v>0.17000000001280569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165665.82999999999</v>
      </c>
      <c r="E496" s="2">
        <v>0</v>
      </c>
      <c r="F496" s="2">
        <v>0</v>
      </c>
      <c r="G496" s="3">
        <f t="shared" si="12"/>
        <v>164009.17169999998</v>
      </c>
      <c r="H496" s="3">
        <f t="shared" si="13"/>
        <v>0.17000000001280569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165665.82999999999</v>
      </c>
      <c r="E497" s="2">
        <v>0</v>
      </c>
      <c r="F497" s="2">
        <v>0</v>
      </c>
      <c r="G497" s="3">
        <f t="shared" si="12"/>
        <v>164340.50335999997</v>
      </c>
      <c r="H497" s="3">
        <f t="shared" si="13"/>
        <v>0.17000000001280569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859376.3</v>
      </c>
      <c r="D529" s="2">
        <f>'PR-RAS'!E535</f>
        <v>1035312.11</v>
      </c>
      <c r="E529" s="2">
        <v>0</v>
      </c>
      <c r="F529" s="2">
        <v>0</v>
      </c>
      <c r="G529" s="3">
        <f t="shared" ref="G529:G836" si="14">(B529/1000)*(C529*1+D529*2)</f>
        <v>1547040.27456</v>
      </c>
      <c r="H529" s="3">
        <f t="shared" ref="H529:H836" si="15">ABS(C529-ROUND(C529,0))+ABS(D529-ROUND(D529,0))</f>
        <v>0.41000000003259629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859376.3</v>
      </c>
      <c r="D591" s="2">
        <f>'PR-RAS'!E597</f>
        <v>1035312.11</v>
      </c>
      <c r="E591" s="2">
        <v>0</v>
      </c>
      <c r="F591" s="2">
        <v>0</v>
      </c>
      <c r="G591" s="3">
        <f t="shared" si="14"/>
        <v>1728700.3067999999</v>
      </c>
      <c r="H591" s="3">
        <f t="shared" si="15"/>
        <v>0.41000000003259629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858170.3</v>
      </c>
      <c r="D603" s="2">
        <f>'PR-RAS'!E609</f>
        <v>1034106.11</v>
      </c>
      <c r="E603" s="2">
        <v>0</v>
      </c>
      <c r="F603" s="2">
        <v>0</v>
      </c>
      <c r="G603" s="3">
        <f t="shared" si="14"/>
        <v>1761682.2770399998</v>
      </c>
      <c r="H603" s="3">
        <f t="shared" si="15"/>
        <v>0.41000000003259629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858170.3</v>
      </c>
      <c r="D604" s="2">
        <f>'PR-RAS'!E610</f>
        <v>1034106.11</v>
      </c>
      <c r="E604" s="2">
        <v>0</v>
      </c>
      <c r="F604" s="2">
        <v>0</v>
      </c>
      <c r="G604" s="3">
        <f t="shared" si="14"/>
        <v>1764608.6595600001</v>
      </c>
      <c r="H604" s="3">
        <f t="shared" si="15"/>
        <v>0.41000000003259629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1206</v>
      </c>
      <c r="D615" s="2">
        <f>'PR-RAS'!E621</f>
        <v>1206</v>
      </c>
      <c r="E615" s="2">
        <v>0</v>
      </c>
      <c r="F615" s="2">
        <v>0</v>
      </c>
      <c r="G615" s="3">
        <f t="shared" si="14"/>
        <v>2221.4519999999998</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1206</v>
      </c>
      <c r="D619" s="2">
        <f>'PR-RAS'!E625</f>
        <v>1206</v>
      </c>
      <c r="E619" s="2">
        <v>0</v>
      </c>
      <c r="F619" s="2">
        <v>0</v>
      </c>
      <c r="G619" s="3">
        <f t="shared" si="14"/>
        <v>2235.924</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855086.06</v>
      </c>
      <c r="D634" s="2">
        <f>'PR-RAS'!E640</f>
        <v>867846.28</v>
      </c>
      <c r="E634" s="2">
        <v>0</v>
      </c>
      <c r="F634" s="2">
        <v>0</v>
      </c>
      <c r="G634" s="3">
        <f t="shared" si="14"/>
        <v>1639962.8664600002</v>
      </c>
      <c r="H634" s="3">
        <f t="shared" si="15"/>
        <v>0.34000000008381903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62757.919999999998</v>
      </c>
      <c r="D636" s="2">
        <f>'PR-RAS'!E642</f>
        <v>86904.36</v>
      </c>
      <c r="E636" s="2">
        <v>0</v>
      </c>
      <c r="F636" s="2">
        <v>0</v>
      </c>
      <c r="G636" s="3">
        <f t="shared" si="14"/>
        <v>150219.81640000001</v>
      </c>
      <c r="H636" s="3">
        <f t="shared" si="15"/>
        <v>0.44000000000232831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84590343.839999989</v>
      </c>
      <c r="D637" s="2">
        <f>'PR-RAS'!E643</f>
        <v>84960552.280000001</v>
      </c>
      <c r="E637" s="2">
        <v>0</v>
      </c>
      <c r="F637" s="2">
        <v>0</v>
      </c>
      <c r="G637" s="3">
        <f t="shared" si="14"/>
        <v>161869281.18239999</v>
      </c>
      <c r="H637" s="3">
        <f t="shared" si="15"/>
        <v>0.4400000125169754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84765832.319999978</v>
      </c>
      <c r="D638" s="2">
        <f>'PR-RAS'!E644</f>
        <v>90661467.360000014</v>
      </c>
      <c r="E638" s="2">
        <v>0</v>
      </c>
      <c r="F638" s="2">
        <v>0</v>
      </c>
      <c r="G638" s="3">
        <f t="shared" si="14"/>
        <v>169498544.60448003</v>
      </c>
      <c r="H638" s="3">
        <f t="shared" si="15"/>
        <v>0.67999999225139618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175488.47999998927</v>
      </c>
      <c r="D640" s="2">
        <f>'PR-RAS'!E646</f>
        <v>5700915.0800000131</v>
      </c>
      <c r="E640" s="2">
        <v>0</v>
      </c>
      <c r="F640" s="2">
        <v>0</v>
      </c>
      <c r="G640" s="3">
        <f t="shared" si="14"/>
        <v>7397906.6109600104</v>
      </c>
      <c r="H640" s="3">
        <f t="shared" si="15"/>
        <v>0.56000000238418579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327393.14999999985</v>
      </c>
      <c r="D641" s="2">
        <f>'PR-RAS'!E647</f>
        <v>120573.69000000028</v>
      </c>
      <c r="E641" s="2">
        <v>0</v>
      </c>
      <c r="F641" s="2">
        <v>0</v>
      </c>
      <c r="G641" s="3">
        <f t="shared" si="14"/>
        <v>363865.93920000026</v>
      </c>
      <c r="H641" s="3">
        <f t="shared" si="15"/>
        <v>0.45999999956984539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151904.67000001058</v>
      </c>
      <c r="D643" s="2">
        <f>'PR-RAS'!E649</f>
        <v>0</v>
      </c>
      <c r="E643" s="2">
        <v>0</v>
      </c>
      <c r="F643" s="2">
        <v>0</v>
      </c>
      <c r="G643" s="3">
        <f t="shared" si="14"/>
        <v>97522.798140006795</v>
      </c>
      <c r="H643" s="3">
        <f t="shared" si="15"/>
        <v>0.32999998942250386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5580341.3900000127</v>
      </c>
      <c r="E644" s="2">
        <v>0</v>
      </c>
      <c r="F644" s="2">
        <v>0</v>
      </c>
      <c r="G644" s="3">
        <f t="shared" si="14"/>
        <v>7176319.0275400169</v>
      </c>
      <c r="H644" s="3">
        <f t="shared" si="15"/>
        <v>0.39000001270323992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2228084.19</v>
      </c>
      <c r="D645" s="2">
        <f>'PR-RAS'!E651</f>
        <v>1546.39</v>
      </c>
      <c r="E645" s="2">
        <v>0</v>
      </c>
      <c r="F645" s="2">
        <v>0</v>
      </c>
      <c r="G645" s="3">
        <f t="shared" si="14"/>
        <v>1436877.9686799999</v>
      </c>
      <c r="H645" s="3">
        <f t="shared" si="15"/>
        <v>0.57999999994422069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3410109.14</v>
      </c>
      <c r="D646" s="2">
        <f>'PR-RAS'!E653</f>
        <v>5553908.7300000004</v>
      </c>
      <c r="E646" s="2">
        <v>0</v>
      </c>
      <c r="F646" s="2">
        <v>0</v>
      </c>
      <c r="G646" s="3">
        <f t="shared" si="14"/>
        <v>9364062.6570000015</v>
      </c>
      <c r="H646" s="3">
        <f t="shared" si="15"/>
        <v>0.40999999968335032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53229609.460000001</v>
      </c>
      <c r="D647" s="2">
        <f>'PR-RAS'!E654</f>
        <v>60947300.859999999</v>
      </c>
      <c r="E647" s="2">
        <v>0</v>
      </c>
      <c r="F647" s="2">
        <v>0</v>
      </c>
      <c r="G647" s="3">
        <f t="shared" si="14"/>
        <v>113130240.42228001</v>
      </c>
      <c r="H647" s="3">
        <f t="shared" si="15"/>
        <v>0.60000000149011612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51085809.869999997</v>
      </c>
      <c r="D648" s="2">
        <f>'PR-RAS'!E655</f>
        <v>63854795.25</v>
      </c>
      <c r="E648" s="2">
        <v>0</v>
      </c>
      <c r="F648" s="2">
        <v>0</v>
      </c>
      <c r="G648" s="3">
        <f t="shared" si="14"/>
        <v>115680624.03939001</v>
      </c>
      <c r="H648" s="3">
        <f t="shared" si="15"/>
        <v>0.38000000268220901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5553908.7300000042</v>
      </c>
      <c r="D649" s="2">
        <f>'PR-RAS'!E656</f>
        <v>2646414.3400000036</v>
      </c>
      <c r="E649" s="2">
        <v>0</v>
      </c>
      <c r="F649" s="2">
        <v>0</v>
      </c>
      <c r="G649" s="3">
        <f t="shared" si="14"/>
        <v>7028685.841680008</v>
      </c>
      <c r="H649" s="3">
        <f t="shared" si="15"/>
        <v>0.60999999940395355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110</v>
      </c>
      <c r="D650" s="2">
        <f>'PR-RAS'!E657</f>
        <v>112</v>
      </c>
      <c r="E650" s="2">
        <v>0</v>
      </c>
      <c r="F650" s="2">
        <v>0</v>
      </c>
      <c r="G650" s="3">
        <f t="shared" si="14"/>
        <v>216.76600000000002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1751</v>
      </c>
      <c r="D651" s="2">
        <f>'PR-RAS'!E658</f>
        <v>1781</v>
      </c>
      <c r="E651" s="2">
        <v>0</v>
      </c>
      <c r="F651" s="2">
        <v>0</v>
      </c>
      <c r="G651" s="3">
        <f t="shared" si="14"/>
        <v>3453.4500000000003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110</v>
      </c>
      <c r="D652" s="2">
        <f>'PR-RAS'!E659</f>
        <v>112</v>
      </c>
      <c r="E652" s="2">
        <v>0</v>
      </c>
      <c r="F652" s="2">
        <v>0</v>
      </c>
      <c r="G652" s="3">
        <f t="shared" si="14"/>
        <v>217.434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1594</v>
      </c>
      <c r="D653" s="2">
        <f>'PR-RAS'!E660</f>
        <v>1614</v>
      </c>
      <c r="E653" s="2">
        <v>0</v>
      </c>
      <c r="F653" s="2">
        <v>0</v>
      </c>
      <c r="G653" s="3">
        <f t="shared" si="14"/>
        <v>3143.944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1186704.27</v>
      </c>
      <c r="D654" s="2">
        <f>'PR-RAS'!E661</f>
        <v>1332662.96</v>
      </c>
      <c r="E654" s="2">
        <v>0</v>
      </c>
      <c r="F654" s="2">
        <v>0</v>
      </c>
      <c r="G654" s="3">
        <f t="shared" si="14"/>
        <v>2515375.7140700002</v>
      </c>
      <c r="H654" s="3">
        <f t="shared" si="15"/>
        <v>0.31000000005587935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11459.87</v>
      </c>
      <c r="E656" s="2">
        <v>0</v>
      </c>
      <c r="F656" s="2">
        <v>0</v>
      </c>
      <c r="G656" s="3">
        <f t="shared" ref="G656:G657" si="16">(B656/1000)*(C656*1+D656*2)</f>
        <v>15012.429700000002</v>
      </c>
      <c r="H656" s="3">
        <f t="shared" ref="H656:H657" si="17">ABS(C656-ROUND(C656,0))+ABS(D656-ROUND(D656,0))</f>
        <v>0.12999999999919964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441145.19</v>
      </c>
      <c r="D658" s="2">
        <f>'PR-RAS'!E665</f>
        <v>472849.48</v>
      </c>
      <c r="E658" s="2">
        <v>0</v>
      </c>
      <c r="F658" s="2">
        <v>0</v>
      </c>
      <c r="G658" s="3">
        <f t="shared" si="14"/>
        <v>911156.60655000003</v>
      </c>
      <c r="H658" s="3">
        <f t="shared" si="15"/>
        <v>0.66999999998370185</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4674943.5999999996</v>
      </c>
      <c r="D662" s="2">
        <f>'PR-RAS'!E669</f>
        <v>3078698.35</v>
      </c>
      <c r="E662" s="2">
        <v>0</v>
      </c>
      <c r="F662" s="2">
        <v>0</v>
      </c>
      <c r="G662" s="3">
        <f t="shared" si="14"/>
        <v>7160176.9383000005</v>
      </c>
      <c r="H662" s="3">
        <f t="shared" si="15"/>
        <v>0.75000000046566129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33985.910000000003</v>
      </c>
      <c r="D663" s="2">
        <f>'PR-RAS'!E670</f>
        <v>34658.980000000003</v>
      </c>
      <c r="E663" s="2">
        <v>0</v>
      </c>
      <c r="F663" s="2">
        <v>0</v>
      </c>
      <c r="G663" s="3">
        <f t="shared" si="14"/>
        <v>68387.161940000005</v>
      </c>
      <c r="H663" s="3">
        <f t="shared" si="15"/>
        <v>0.10999999999330612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123983.66</v>
      </c>
      <c r="D664" s="2">
        <f>'PR-RAS'!E671</f>
        <v>99983.69</v>
      </c>
      <c r="E664" s="2">
        <v>0</v>
      </c>
      <c r="F664" s="2">
        <v>0</v>
      </c>
      <c r="G664" s="3">
        <f t="shared" si="14"/>
        <v>214779.53952000005</v>
      </c>
      <c r="H664" s="3">
        <f t="shared" si="15"/>
        <v>0.64999999999417923</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246196.87</v>
      </c>
      <c r="D665" s="2">
        <f>'PR-RAS'!E672</f>
        <v>429704.15</v>
      </c>
      <c r="E665" s="2">
        <v>0</v>
      </c>
      <c r="F665" s="2">
        <v>0</v>
      </c>
      <c r="G665" s="3">
        <f t="shared" si="14"/>
        <v>734121.83288</v>
      </c>
      <c r="H665" s="3">
        <f t="shared" si="15"/>
        <v>0.28000000002793968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3716870.79</v>
      </c>
      <c r="D666" s="2">
        <f>'PR-RAS'!E673</f>
        <v>223249.02</v>
      </c>
      <c r="E666" s="2">
        <v>0</v>
      </c>
      <c r="F666" s="2">
        <v>0</v>
      </c>
      <c r="G666" s="3">
        <f t="shared" si="14"/>
        <v>2768640.27195</v>
      </c>
      <c r="H666" s="3">
        <f t="shared" si="15"/>
        <v>0.22999999995226972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503807.33</v>
      </c>
      <c r="D669" s="2">
        <f>'PR-RAS'!E676</f>
        <v>461111.68</v>
      </c>
      <c r="E669" s="2">
        <v>0</v>
      </c>
      <c r="F669" s="2">
        <v>0</v>
      </c>
      <c r="G669" s="3">
        <f t="shared" si="14"/>
        <v>952588.50092000002</v>
      </c>
      <c r="H669" s="3">
        <f t="shared" si="15"/>
        <v>0.65000000002328306</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144107.49</v>
      </c>
      <c r="D670" s="2">
        <f>'PR-RAS'!E677</f>
        <v>23342.06</v>
      </c>
      <c r="E670" s="2">
        <v>0</v>
      </c>
      <c r="F670" s="2">
        <v>0</v>
      </c>
      <c r="G670" s="3">
        <f t="shared" si="14"/>
        <v>127639.58709</v>
      </c>
      <c r="H670" s="3">
        <f t="shared" si="15"/>
        <v>0.54999999999199645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40168.080000000002</v>
      </c>
      <c r="D671" s="2">
        <f>'PR-RAS'!E678</f>
        <v>53414.2</v>
      </c>
      <c r="E671" s="2">
        <v>0</v>
      </c>
      <c r="F671" s="2">
        <v>0</v>
      </c>
      <c r="G671" s="3">
        <f t="shared" si="14"/>
        <v>98487.641599999988</v>
      </c>
      <c r="H671" s="3">
        <f t="shared" si="15"/>
        <v>0.27999999999883585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248919.83</v>
      </c>
      <c r="D674" s="2">
        <f>'PR-RAS'!E681</f>
        <v>155120</v>
      </c>
      <c r="E674" s="2">
        <v>0</v>
      </c>
      <c r="F674" s="2">
        <v>0</v>
      </c>
      <c r="G674" s="3">
        <f t="shared" si="14"/>
        <v>376314.56559000001</v>
      </c>
      <c r="H674" s="3">
        <f t="shared" si="15"/>
        <v>0.17000000001280569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34684044.759999998</v>
      </c>
      <c r="D676" s="2">
        <f>'PR-RAS'!E683</f>
        <v>37004861.740000002</v>
      </c>
      <c r="E676" s="2">
        <v>0</v>
      </c>
      <c r="F676" s="2">
        <v>0</v>
      </c>
      <c r="G676" s="3">
        <f t="shared" si="14"/>
        <v>73368293.562000006</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369814</v>
      </c>
      <c r="D677" s="2">
        <f>'PR-RAS'!E684</f>
        <v>524877.06000000006</v>
      </c>
      <c r="E677" s="2">
        <v>0</v>
      </c>
      <c r="F677" s="2">
        <v>0</v>
      </c>
      <c r="G677" s="3">
        <f t="shared" si="14"/>
        <v>959628.0491200001</v>
      </c>
      <c r="H677" s="3">
        <f t="shared" si="15"/>
        <v>6.0000000055879354E-2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236701.7</v>
      </c>
      <c r="D678" s="2">
        <f>'PR-RAS'!E685</f>
        <v>228859.49</v>
      </c>
      <c r="E678" s="2">
        <v>0</v>
      </c>
      <c r="F678" s="2">
        <v>0</v>
      </c>
      <c r="G678" s="3">
        <f t="shared" si="14"/>
        <v>470122.80035999999</v>
      </c>
      <c r="H678" s="3">
        <f t="shared" si="15"/>
        <v>0.78999999997904524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57455.01</v>
      </c>
      <c r="D679" s="2">
        <f>'PR-RAS'!E686</f>
        <v>59712.3</v>
      </c>
      <c r="E679" s="2">
        <v>0</v>
      </c>
      <c r="F679" s="2">
        <v>0</v>
      </c>
      <c r="G679" s="3">
        <f t="shared" si="14"/>
        <v>119924.37558000002</v>
      </c>
      <c r="H679" s="3">
        <f t="shared" si="15"/>
        <v>0.31000000000494765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1715975.14</v>
      </c>
      <c r="D695" s="2">
        <f>'PR-RAS'!E702</f>
        <v>1107006.17</v>
      </c>
      <c r="E695" s="2">
        <v>0</v>
      </c>
      <c r="F695" s="2">
        <v>0</v>
      </c>
      <c r="G695" s="3">
        <f t="shared" si="14"/>
        <v>2727411.3111199993</v>
      </c>
      <c r="H695" s="3">
        <f t="shared" si="15"/>
        <v>0.30999999982304871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385841.5</v>
      </c>
      <c r="D696" s="2">
        <f>'PR-RAS'!E703</f>
        <v>578676.9</v>
      </c>
      <c r="E696" s="2">
        <v>0</v>
      </c>
      <c r="F696" s="2">
        <v>0</v>
      </c>
      <c r="G696" s="3">
        <f t="shared" si="14"/>
        <v>1072520.7334999999</v>
      </c>
      <c r="H696" s="3">
        <f t="shared" si="15"/>
        <v>0.59999999997671694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302900.88</v>
      </c>
      <c r="D697" s="2">
        <f>'PR-RAS'!E704</f>
        <v>5495</v>
      </c>
      <c r="E697" s="2">
        <v>0</v>
      </c>
      <c r="F697" s="2">
        <v>0</v>
      </c>
      <c r="G697" s="3">
        <f t="shared" si="14"/>
        <v>218468.05247999998</v>
      </c>
      <c r="H697" s="3">
        <f t="shared" si="15"/>
        <v>0.11999999999534339</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3024549.5</v>
      </c>
      <c r="D699" s="2">
        <f>'PR-RAS'!E706</f>
        <v>911396.09</v>
      </c>
      <c r="E699" s="2">
        <v>0</v>
      </c>
      <c r="F699" s="2">
        <v>0</v>
      </c>
      <c r="G699" s="3">
        <f t="shared" si="14"/>
        <v>3383444.4926399994</v>
      </c>
      <c r="H699" s="3">
        <f t="shared" si="15"/>
        <v>0.58999999996740371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408944.77</v>
      </c>
      <c r="D700" s="2">
        <f>'PR-RAS'!E707</f>
        <v>0</v>
      </c>
      <c r="E700" s="2">
        <v>0</v>
      </c>
      <c r="F700" s="2">
        <v>0</v>
      </c>
      <c r="G700" s="3">
        <f t="shared" si="14"/>
        <v>285852.39422999998</v>
      </c>
      <c r="H700" s="3">
        <f t="shared" si="15"/>
        <v>0.22999999998137355</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355528.07</v>
      </c>
      <c r="E704" s="2">
        <v>0</v>
      </c>
      <c r="F704" s="2">
        <v>0</v>
      </c>
      <c r="G704" s="3">
        <f t="shared" ref="G704:G707" si="20">(B704/1000)*(C704*1+D704*2)</f>
        <v>499872.46641999995</v>
      </c>
      <c r="H704" s="3">
        <f t="shared" ref="H704:H707" si="21">ABS(C704-ROUND(C704,0))+ABS(D704-ROUND(D704,0))</f>
        <v>7.0000000006984919E-2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25</v>
      </c>
      <c r="D716" s="2">
        <f>'PR-RAS'!E723</f>
        <v>0</v>
      </c>
      <c r="E716" s="2">
        <v>0</v>
      </c>
      <c r="F716" s="2">
        <v>0</v>
      </c>
      <c r="G716" s="3">
        <f t="shared" si="22"/>
        <v>17.875</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1047783.62</v>
      </c>
      <c r="D717" s="2">
        <f>'PR-RAS'!E724</f>
        <v>1153342.05</v>
      </c>
      <c r="E717" s="2">
        <v>0</v>
      </c>
      <c r="F717" s="2">
        <v>0</v>
      </c>
      <c r="G717" s="3">
        <f t="shared" si="14"/>
        <v>2401798.8875199999</v>
      </c>
      <c r="H717" s="3">
        <f t="shared" si="15"/>
        <v>0.43000000005122274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81757.06</v>
      </c>
      <c r="D719" s="2">
        <f>'PR-RAS'!E726</f>
        <v>41000.79</v>
      </c>
      <c r="E719" s="2">
        <v>0</v>
      </c>
      <c r="F719" s="2">
        <v>0</v>
      </c>
      <c r="G719" s="3">
        <f t="shared" si="14"/>
        <v>117578.70352000001</v>
      </c>
      <c r="H719" s="3">
        <f t="shared" si="15"/>
        <v>0.26999999999679858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76992.52</v>
      </c>
      <c r="D725" s="2">
        <f>'PR-RAS'!E732</f>
        <v>69634.7</v>
      </c>
      <c r="E725" s="2">
        <v>0</v>
      </c>
      <c r="F725" s="2">
        <v>0</v>
      </c>
      <c r="G725" s="3">
        <f t="shared" si="14"/>
        <v>156573.63007999997</v>
      </c>
      <c r="H725" s="3">
        <f t="shared" si="15"/>
        <v>0.77999999999883585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55216.74</v>
      </c>
      <c r="D726" s="2">
        <f>'PR-RAS'!E733</f>
        <v>67825.2</v>
      </c>
      <c r="E726" s="2">
        <v>0</v>
      </c>
      <c r="F726" s="2">
        <v>0</v>
      </c>
      <c r="G726" s="3">
        <f t="shared" si="14"/>
        <v>138378.67649999997</v>
      </c>
      <c r="H726" s="3">
        <f t="shared" si="15"/>
        <v>0.45999999999912689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1149344.55</v>
      </c>
      <c r="D727" s="2">
        <f>'PR-RAS'!E734</f>
        <v>1220975.52</v>
      </c>
      <c r="E727" s="2">
        <v>0</v>
      </c>
      <c r="F727" s="2">
        <v>0</v>
      </c>
      <c r="G727" s="3">
        <f t="shared" si="14"/>
        <v>2607280.59834</v>
      </c>
      <c r="H727" s="3">
        <f t="shared" si="15"/>
        <v>0.92999999993480742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1132.6199999999999</v>
      </c>
      <c r="D728" s="2">
        <f>'PR-RAS'!E735</f>
        <v>1132.6300000000001</v>
      </c>
      <c r="E728" s="2">
        <v>0</v>
      </c>
      <c r="F728" s="2">
        <v>0</v>
      </c>
      <c r="G728" s="3">
        <f t="shared" si="14"/>
        <v>2470.2587600000002</v>
      </c>
      <c r="H728" s="3">
        <f t="shared" si="15"/>
        <v>0.75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62251.74</v>
      </c>
      <c r="D729" s="2">
        <f>'PR-RAS'!E736</f>
        <v>74385.81</v>
      </c>
      <c r="E729" s="2">
        <v>0</v>
      </c>
      <c r="F729" s="2">
        <v>0</v>
      </c>
      <c r="G729" s="3">
        <f t="shared" si="14"/>
        <v>153625.00607999999</v>
      </c>
      <c r="H729" s="3">
        <f t="shared" si="15"/>
        <v>0.45000000000436557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12386.5</v>
      </c>
      <c r="D730" s="2">
        <f>'PR-RAS'!E737</f>
        <v>6733.87</v>
      </c>
      <c r="E730" s="2">
        <v>0</v>
      </c>
      <c r="F730" s="2">
        <v>0</v>
      </c>
      <c r="G730" s="3">
        <f t="shared" si="14"/>
        <v>18847.740959999999</v>
      </c>
      <c r="H730" s="3">
        <f t="shared" si="15"/>
        <v>0.63000000000010914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459142.15</v>
      </c>
      <c r="D731" s="2">
        <f>'PR-RAS'!E738</f>
        <v>781363.08</v>
      </c>
      <c r="E731" s="2">
        <v>0</v>
      </c>
      <c r="F731" s="2">
        <v>0</v>
      </c>
      <c r="G731" s="3">
        <f t="shared" si="14"/>
        <v>1475963.8663000001</v>
      </c>
      <c r="H731" s="3">
        <f t="shared" si="15"/>
        <v>0.22999999998137355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57287.06</v>
      </c>
      <c r="D733" s="2">
        <f>'PR-RAS'!E740</f>
        <v>4263.79</v>
      </c>
      <c r="E733" s="2">
        <v>0</v>
      </c>
      <c r="F733" s="2">
        <v>0</v>
      </c>
      <c r="G733" s="3">
        <f t="shared" si="14"/>
        <v>48176.316480000001</v>
      </c>
      <c r="H733" s="3">
        <f t="shared" si="15"/>
        <v>0.26999999999770807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84324.4</v>
      </c>
      <c r="D734" s="2">
        <f>'PR-RAS'!E741</f>
        <v>87496.73</v>
      </c>
      <c r="E734" s="2">
        <v>0</v>
      </c>
      <c r="F734" s="2">
        <v>0</v>
      </c>
      <c r="G734" s="3">
        <f t="shared" si="14"/>
        <v>190079.99137999999</v>
      </c>
      <c r="H734" s="3">
        <f t="shared" si="15"/>
        <v>0.66999999999825377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56562.68</v>
      </c>
      <c r="D735" s="2">
        <f>'PR-RAS'!E742</f>
        <v>58482.239999999998</v>
      </c>
      <c r="E735" s="2">
        <v>0</v>
      </c>
      <c r="F735" s="2">
        <v>0</v>
      </c>
      <c r="G735" s="3">
        <f t="shared" si="14"/>
        <v>127368.93544</v>
      </c>
      <c r="H735" s="3">
        <f t="shared" si="15"/>
        <v>0.55999999999767169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150</v>
      </c>
      <c r="D736" s="2">
        <f>'PR-RAS'!E743</f>
        <v>1125</v>
      </c>
      <c r="E736" s="2">
        <v>0</v>
      </c>
      <c r="F736" s="2">
        <v>0</v>
      </c>
      <c r="G736" s="3">
        <f t="shared" ref="G736:G737" si="28">(B736/1000)*(C736*1+D736*2)</f>
        <v>1764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43617.75</v>
      </c>
      <c r="D737" s="2">
        <f>'PR-RAS'!E744</f>
        <v>59367.47</v>
      </c>
      <c r="E737" s="2">
        <v>0</v>
      </c>
      <c r="F737" s="2">
        <v>0</v>
      </c>
      <c r="G737" s="3">
        <f t="shared" si="28"/>
        <v>119491.57984000001</v>
      </c>
      <c r="H737" s="3">
        <f t="shared" si="29"/>
        <v>0.72000000000116415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193666.37</v>
      </c>
      <c r="D753" s="2">
        <f>'PR-RAS'!E760</f>
        <v>142488.79999999999</v>
      </c>
      <c r="E753" s="2">
        <v>0</v>
      </c>
      <c r="F753" s="2">
        <v>0</v>
      </c>
      <c r="G753" s="3">
        <f t="shared" si="14"/>
        <v>359940.26543999999</v>
      </c>
      <c r="H753" s="3">
        <f t="shared" si="15"/>
        <v>0.57000000000698492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2.65</v>
      </c>
      <c r="D769" s="2">
        <f>'PR-RAS'!E776</f>
        <v>47.03</v>
      </c>
      <c r="E769" s="2">
        <v>0</v>
      </c>
      <c r="F769" s="2">
        <v>0</v>
      </c>
      <c r="G769" s="3">
        <f t="shared" si="14"/>
        <v>74.273280000000014</v>
      </c>
      <c r="H769" s="3">
        <f t="shared" si="15"/>
        <v>0.38000000000000123</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213726.1</v>
      </c>
      <c r="D770" s="2">
        <f>'PR-RAS'!E777</f>
        <v>357677.34</v>
      </c>
      <c r="E770" s="2">
        <v>0</v>
      </c>
      <c r="F770" s="2">
        <v>0</v>
      </c>
      <c r="G770" s="3">
        <f t="shared" si="14"/>
        <v>714463.11982000002</v>
      </c>
      <c r="H770" s="3">
        <f t="shared" si="15"/>
        <v>0.44000000003143214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312626.59000000003</v>
      </c>
      <c r="D771" s="2">
        <f>'PR-RAS'!E778</f>
        <v>409539.25</v>
      </c>
      <c r="E771" s="2">
        <v>0</v>
      </c>
      <c r="F771" s="2">
        <v>0</v>
      </c>
      <c r="G771" s="3">
        <f t="shared" si="14"/>
        <v>871412.91930000007</v>
      </c>
      <c r="H771" s="3">
        <f t="shared" si="15"/>
        <v>0.65999999997438863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33353.49</v>
      </c>
      <c r="D772" s="2">
        <f>'PR-RAS'!E779</f>
        <v>2226.91</v>
      </c>
      <c r="E772" s="2">
        <v>0</v>
      </c>
      <c r="F772" s="2">
        <v>0</v>
      </c>
      <c r="G772" s="3">
        <f t="shared" si="14"/>
        <v>29149.436009999998</v>
      </c>
      <c r="H772" s="3">
        <f t="shared" si="15"/>
        <v>0.57999999999810825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3484.04</v>
      </c>
      <c r="D773" s="2">
        <f>'PR-RAS'!E780</f>
        <v>10452.120000000001</v>
      </c>
      <c r="E773" s="2">
        <v>0</v>
      </c>
      <c r="F773" s="2">
        <v>0</v>
      </c>
      <c r="G773" s="3">
        <f t="shared" si="14"/>
        <v>18827.752160000004</v>
      </c>
      <c r="H773" s="3">
        <f t="shared" si="15"/>
        <v>0.16000000000076398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108778.99</v>
      </c>
      <c r="D774" s="2">
        <f>'PR-RAS'!E781</f>
        <v>154632.16</v>
      </c>
      <c r="E774" s="2">
        <v>0</v>
      </c>
      <c r="F774" s="2">
        <v>0</v>
      </c>
      <c r="G774" s="3">
        <f t="shared" si="14"/>
        <v>323147.47863000003</v>
      </c>
      <c r="H774" s="3">
        <f t="shared" si="15"/>
        <v>0.16999999999825377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57587.08</v>
      </c>
      <c r="E775" s="2">
        <v>0</v>
      </c>
      <c r="F775" s="2">
        <v>0</v>
      </c>
      <c r="G775" s="3">
        <f t="shared" si="14"/>
        <v>89144.799840000007</v>
      </c>
      <c r="H775" s="3">
        <f t="shared" si="15"/>
        <v>8.000000000174623E-2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15930.6</v>
      </c>
      <c r="D776" s="2">
        <f>'PR-RAS'!E783</f>
        <v>0</v>
      </c>
      <c r="E776" s="2">
        <v>0</v>
      </c>
      <c r="F776" s="2">
        <v>0</v>
      </c>
      <c r="G776" s="3">
        <f t="shared" si="14"/>
        <v>12346.215</v>
      </c>
      <c r="H776" s="3">
        <f t="shared" si="15"/>
        <v>0.3999999999996362</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10000</v>
      </c>
      <c r="D777" s="2">
        <f>'PR-RAS'!E784</f>
        <v>1000</v>
      </c>
      <c r="E777" s="2">
        <v>0</v>
      </c>
      <c r="F777" s="2">
        <v>0</v>
      </c>
      <c r="G777" s="3">
        <f t="shared" si="14"/>
        <v>9312</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330000</v>
      </c>
      <c r="D782" s="2">
        <f>'PR-RAS'!E789</f>
        <v>250000</v>
      </c>
      <c r="E782" s="2">
        <v>0</v>
      </c>
      <c r="F782" s="2">
        <v>0</v>
      </c>
      <c r="G782" s="3">
        <f t="shared" si="14"/>
        <v>648230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369876.52</v>
      </c>
      <c r="D811" s="2">
        <f>'PR-RAS'!E818</f>
        <v>586221.51</v>
      </c>
      <c r="E811" s="2">
        <v>0</v>
      </c>
      <c r="F811" s="2">
        <v>0</v>
      </c>
      <c r="G811" s="3">
        <f t="shared" si="14"/>
        <v>1249278.8274000001</v>
      </c>
      <c r="H811" s="3">
        <f t="shared" si="15"/>
        <v>0.96999999997206032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140574.81</v>
      </c>
      <c r="D825" s="2">
        <f>'PR-RAS'!E832</f>
        <v>0</v>
      </c>
      <c r="E825" s="2">
        <v>0</v>
      </c>
      <c r="F825" s="2">
        <v>0</v>
      </c>
      <c r="G825" s="3">
        <f t="shared" si="14"/>
        <v>115833.64343999999</v>
      </c>
      <c r="H825" s="3">
        <f t="shared" si="15"/>
        <v>0.19000000000232831</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150768.17000000001</v>
      </c>
      <c r="D839" s="2">
        <f>'PR-RAS'!E846</f>
        <v>179066.99</v>
      </c>
      <c r="E839" s="2">
        <v>0</v>
      </c>
      <c r="F839" s="2">
        <v>0</v>
      </c>
      <c r="G839" s="3">
        <f t="shared" si="34"/>
        <v>426460.00170000002</v>
      </c>
      <c r="H839" s="3">
        <f t="shared" si="35"/>
        <v>0.18000000002211891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189864.57</v>
      </c>
      <c r="D843" s="2">
        <f>'PR-RAS'!E850</f>
        <v>189317.41</v>
      </c>
      <c r="E843" s="2">
        <v>0</v>
      </c>
      <c r="F843" s="2">
        <v>0</v>
      </c>
      <c r="G843" s="3">
        <f t="shared" si="34"/>
        <v>478676.48638000002</v>
      </c>
      <c r="H843" s="3">
        <f t="shared" si="35"/>
        <v>0.83999999999650754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2278755.9500000002</v>
      </c>
      <c r="D844" s="2">
        <f>'PR-RAS'!E851</f>
        <v>2507910.35</v>
      </c>
      <c r="E844" s="2">
        <v>0</v>
      </c>
      <c r="F844" s="2">
        <v>0</v>
      </c>
      <c r="G844" s="3">
        <f t="shared" si="34"/>
        <v>6149328.1159500005</v>
      </c>
      <c r="H844" s="3">
        <f t="shared" si="35"/>
        <v>0.39999999990686774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379778.5</v>
      </c>
      <c r="D848" s="2">
        <f>'PR-RAS'!E855</f>
        <v>376879.33</v>
      </c>
      <c r="E848" s="2">
        <v>0</v>
      </c>
      <c r="F848" s="2">
        <v>0</v>
      </c>
      <c r="G848" s="3">
        <f t="shared" si="34"/>
        <v>960105.97452000005</v>
      </c>
      <c r="H848" s="3">
        <f t="shared" si="35"/>
        <v>0.83000000001629815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4290.24</v>
      </c>
      <c r="D867" s="2">
        <f>'PR-RAS'!E874</f>
        <v>1800</v>
      </c>
      <c r="E867" s="2">
        <v>0</v>
      </c>
      <c r="F867" s="2">
        <v>0</v>
      </c>
      <c r="G867" s="3">
        <f t="shared" si="34"/>
        <v>6832.9478399999998</v>
      </c>
      <c r="H867" s="3">
        <f t="shared" si="35"/>
        <v>0.23999999999978172</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165665.82999999999</v>
      </c>
      <c r="E906" s="2">
        <v>0</v>
      </c>
      <c r="F906" s="2">
        <v>0</v>
      </c>
      <c r="G906" s="3">
        <f t="shared" si="34"/>
        <v>299855.15229999996</v>
      </c>
      <c r="H906" s="3">
        <f t="shared" si="35"/>
        <v>0.17000000001280569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858170.3</v>
      </c>
      <c r="D974" s="2">
        <f>'PR-RAS'!E981</f>
        <v>1034106.11</v>
      </c>
      <c r="E974" s="2">
        <v>0</v>
      </c>
      <c r="F974" s="2">
        <v>0</v>
      </c>
      <c r="G974" s="3">
        <f t="shared" si="34"/>
        <v>2847370.19196</v>
      </c>
      <c r="H974" s="3">
        <f t="shared" si="35"/>
        <v>0.41000000003259629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1206</v>
      </c>
      <c r="D995" s="2">
        <f>'PR-RAS'!E1002</f>
        <v>1206</v>
      </c>
      <c r="E995" s="2">
        <v>0</v>
      </c>
      <c r="F995" s="2">
        <v>0</v>
      </c>
      <c r="G995" s="3">
        <f t="shared" si="34"/>
        <v>3596.2919999999999</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124087468.69999999</v>
      </c>
      <c r="D1011" s="7">
        <f>BILANCA!E6</f>
        <v>132138042.83999999</v>
      </c>
      <c r="E1011" s="7">
        <v>0</v>
      </c>
      <c r="F1011" s="7">
        <v>0</v>
      </c>
      <c r="G1011" s="8">
        <f t="shared" ref="G1011:G1306" si="38">B1011/1000*C1011+B1011/500*D1011</f>
        <v>388363.55437999999</v>
      </c>
      <c r="H1011" s="8">
        <f t="shared" si="35"/>
        <v>0.46000002324581146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109906421.19999999</v>
      </c>
      <c r="D1012" s="2">
        <f>BILANCA!E7</f>
        <v>120140052.83999999</v>
      </c>
      <c r="E1012" s="2">
        <v>0</v>
      </c>
      <c r="F1012" s="2">
        <v>0</v>
      </c>
      <c r="G1012" s="3">
        <f t="shared" si="38"/>
        <v>700373.05375999992</v>
      </c>
      <c r="H1012" s="3">
        <f t="shared" si="35"/>
        <v>0.35999999940395355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8817802.4500000011</v>
      </c>
      <c r="D1013" s="2">
        <f>BILANCA!E8</f>
        <v>9300103.3100000005</v>
      </c>
      <c r="E1013" s="2">
        <v>0</v>
      </c>
      <c r="F1013" s="2">
        <v>0</v>
      </c>
      <c r="G1013" s="3">
        <f t="shared" si="38"/>
        <v>82254.027210000015</v>
      </c>
      <c r="H1013" s="3">
        <f t="shared" si="35"/>
        <v>0.76000000163912773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7353695.79</v>
      </c>
      <c r="D1014" s="2">
        <f>BILANCA!E9</f>
        <v>7818168.96</v>
      </c>
      <c r="E1014" s="2">
        <v>0</v>
      </c>
      <c r="F1014" s="2">
        <v>0</v>
      </c>
      <c r="G1014" s="3">
        <f t="shared" si="38"/>
        <v>91960.134839999999</v>
      </c>
      <c r="H1014" s="3">
        <f t="shared" si="35"/>
        <v>0.25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1650806.76</v>
      </c>
      <c r="D1015" s="2">
        <f>BILANCA!E10</f>
        <v>1712627.18</v>
      </c>
      <c r="E1015" s="2">
        <v>0</v>
      </c>
      <c r="F1015" s="2">
        <v>0</v>
      </c>
      <c r="G1015" s="3">
        <f t="shared" si="38"/>
        <v>25380.3056</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186700.1</v>
      </c>
      <c r="D1016" s="2">
        <f>BILANCA!E11</f>
        <v>230692.83</v>
      </c>
      <c r="E1016" s="2">
        <v>0</v>
      </c>
      <c r="F1016" s="2">
        <v>0</v>
      </c>
      <c r="G1016" s="3">
        <f t="shared" si="38"/>
        <v>3888.5145600000001</v>
      </c>
      <c r="H1016" s="3">
        <f t="shared" si="35"/>
        <v>0.27000000001862645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88134822.829999983</v>
      </c>
      <c r="D1017" s="2">
        <f>BILANCA!E12</f>
        <v>101805616.94999999</v>
      </c>
      <c r="E1017" s="2">
        <v>0</v>
      </c>
      <c r="F1017" s="2">
        <v>0</v>
      </c>
      <c r="G1017" s="3">
        <f t="shared" si="38"/>
        <v>2042222.3971099998</v>
      </c>
      <c r="H1017" s="3">
        <f t="shared" si="35"/>
        <v>0.22000002861022949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80250909.719999999</v>
      </c>
      <c r="D1018" s="2">
        <f>BILANCA!E13</f>
        <v>94643673.439999998</v>
      </c>
      <c r="E1018" s="2">
        <v>0</v>
      </c>
      <c r="F1018" s="2">
        <v>0</v>
      </c>
      <c r="G1018" s="3">
        <f t="shared" si="38"/>
        <v>2156306.0527999997</v>
      </c>
      <c r="H1018" s="3">
        <f t="shared" si="35"/>
        <v>0.7199999988079071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954807.89</v>
      </c>
      <c r="D1019" s="2">
        <f>BILANCA!E14</f>
        <v>954807.89</v>
      </c>
      <c r="E1019" s="2">
        <v>0</v>
      </c>
      <c r="F1019" s="2">
        <v>0</v>
      </c>
      <c r="G1019" s="3">
        <f t="shared" si="38"/>
        <v>25779.813029999998</v>
      </c>
      <c r="H1019" s="3">
        <f t="shared" si="35"/>
        <v>0.21999999997206032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80520759.890000001</v>
      </c>
      <c r="D1020" s="2">
        <f>BILANCA!E15</f>
        <v>92387014.120000005</v>
      </c>
      <c r="E1020" s="2">
        <v>0</v>
      </c>
      <c r="F1020" s="2">
        <v>0</v>
      </c>
      <c r="G1020" s="3">
        <f t="shared" si="38"/>
        <v>2652947.8813</v>
      </c>
      <c r="H1020" s="3">
        <f t="shared" si="35"/>
        <v>0.23000000417232513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258384.21</v>
      </c>
      <c r="D1021" s="2">
        <f>BILANCA!E16</f>
        <v>258384.21</v>
      </c>
      <c r="E1021" s="2">
        <v>0</v>
      </c>
      <c r="F1021" s="2">
        <v>0</v>
      </c>
      <c r="G1021" s="3">
        <f t="shared" si="38"/>
        <v>8526.6789299999982</v>
      </c>
      <c r="H1021" s="3">
        <f t="shared" si="35"/>
        <v>0.41999999998370185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24683223.34</v>
      </c>
      <c r="D1022" s="2">
        <f>BILANCA!E17</f>
        <v>29991158.390000001</v>
      </c>
      <c r="E1022" s="2">
        <v>0</v>
      </c>
      <c r="F1022" s="2">
        <v>0</v>
      </c>
      <c r="G1022" s="3">
        <f t="shared" si="38"/>
        <v>1015986.48144</v>
      </c>
      <c r="H1022" s="3">
        <f t="shared" si="35"/>
        <v>0.73000000044703484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26166265.609999999</v>
      </c>
      <c r="D1023" s="2">
        <f>BILANCA!E18</f>
        <v>28947691.170000002</v>
      </c>
      <c r="E1023" s="2">
        <v>0</v>
      </c>
      <c r="F1023" s="2">
        <v>0</v>
      </c>
      <c r="G1023" s="3">
        <f t="shared" si="38"/>
        <v>1092801.4233500001</v>
      </c>
      <c r="H1023" s="3">
        <f t="shared" si="35"/>
        <v>0.56000000238418579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5073742.8500000015</v>
      </c>
      <c r="D1024" s="2">
        <f>BILANCA!E19</f>
        <v>4414450.66</v>
      </c>
      <c r="E1024" s="2">
        <v>0</v>
      </c>
      <c r="F1024" s="2">
        <v>0</v>
      </c>
      <c r="G1024" s="3">
        <f t="shared" si="38"/>
        <v>194637.01838000002</v>
      </c>
      <c r="H1024" s="3">
        <f t="shared" si="35"/>
        <v>0.48999999836087227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7669961.3300000001</v>
      </c>
      <c r="D1025" s="2">
        <f>BILANCA!E20</f>
        <v>7866902.5499999998</v>
      </c>
      <c r="E1025" s="2">
        <v>0</v>
      </c>
      <c r="F1025" s="2">
        <v>0</v>
      </c>
      <c r="G1025" s="3">
        <f t="shared" si="38"/>
        <v>351056.49644999998</v>
      </c>
      <c r="H1025" s="3">
        <f t="shared" si="35"/>
        <v>0.78000000026077032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364910.32</v>
      </c>
      <c r="D1026" s="2">
        <f>BILANCA!E21</f>
        <v>425946.08</v>
      </c>
      <c r="E1026" s="2">
        <v>0</v>
      </c>
      <c r="F1026" s="2">
        <v>0</v>
      </c>
      <c r="G1026" s="3">
        <f t="shared" si="38"/>
        <v>19468.839680000001</v>
      </c>
      <c r="H1026" s="3">
        <f t="shared" si="35"/>
        <v>0.40000000002328306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649587.65</v>
      </c>
      <c r="D1027" s="2">
        <f>BILANCA!E22</f>
        <v>693251.06</v>
      </c>
      <c r="E1027" s="2">
        <v>0</v>
      </c>
      <c r="F1027" s="2">
        <v>0</v>
      </c>
      <c r="G1027" s="3">
        <f t="shared" si="38"/>
        <v>34613.526089999999</v>
      </c>
      <c r="H1027" s="3">
        <f t="shared" si="35"/>
        <v>0.41000000003259629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4122421.91</v>
      </c>
      <c r="D1028" s="2">
        <f>BILANCA!E23</f>
        <v>4630486.16</v>
      </c>
      <c r="E1028" s="2">
        <v>0</v>
      </c>
      <c r="F1028" s="2">
        <v>0</v>
      </c>
      <c r="G1028" s="3">
        <f t="shared" si="38"/>
        <v>240901.09613999998</v>
      </c>
      <c r="H1028" s="3">
        <f t="shared" si="35"/>
        <v>0.25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861337.52</v>
      </c>
      <c r="D1029" s="2">
        <f>BILANCA!E24</f>
        <v>855241.91</v>
      </c>
      <c r="E1029" s="2">
        <v>0</v>
      </c>
      <c r="F1029" s="2">
        <v>0</v>
      </c>
      <c r="G1029" s="3">
        <f t="shared" si="38"/>
        <v>48864.605459999999</v>
      </c>
      <c r="H1029" s="3">
        <f t="shared" si="35"/>
        <v>0.56999999994877726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542109.99</v>
      </c>
      <c r="D1030" s="2">
        <f>BILANCA!E25</f>
        <v>554976.30000000005</v>
      </c>
      <c r="E1030" s="2">
        <v>0</v>
      </c>
      <c r="F1030" s="2">
        <v>0</v>
      </c>
      <c r="G1030" s="3">
        <f t="shared" si="38"/>
        <v>33041.251800000005</v>
      </c>
      <c r="H1030" s="3">
        <f t="shared" si="35"/>
        <v>0.31000000005587935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6070933.7000000002</v>
      </c>
      <c r="D1031" s="2">
        <f>BILANCA!E26</f>
        <v>6199173.7300000004</v>
      </c>
      <c r="E1031" s="2">
        <v>0</v>
      </c>
      <c r="F1031" s="2">
        <v>0</v>
      </c>
      <c r="G1031" s="3">
        <f t="shared" si="38"/>
        <v>387854.90436000004</v>
      </c>
      <c r="H1031" s="3">
        <f t="shared" si="35"/>
        <v>0.56999999936670065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15207519.57</v>
      </c>
      <c r="D1033" s="2">
        <f>BILANCA!E28</f>
        <v>16811527.129999999</v>
      </c>
      <c r="E1033" s="2">
        <v>0</v>
      </c>
      <c r="F1033" s="2">
        <v>0</v>
      </c>
      <c r="G1033" s="3">
        <f t="shared" si="38"/>
        <v>1123103.1980900001</v>
      </c>
      <c r="H1033" s="3">
        <f t="shared" si="35"/>
        <v>0.55999999865889549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1394630.65</v>
      </c>
      <c r="D1034" s="2">
        <f>BILANCA!E29</f>
        <v>1472710.1599999997</v>
      </c>
      <c r="E1034" s="2">
        <v>0</v>
      </c>
      <c r="F1034" s="2">
        <v>0</v>
      </c>
      <c r="G1034" s="3">
        <f t="shared" si="38"/>
        <v>104161.22327999998</v>
      </c>
      <c r="H1034" s="3">
        <f t="shared" si="35"/>
        <v>0.50999999977648258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3486211.41</v>
      </c>
      <c r="D1035" s="2">
        <f>BILANCA!E30</f>
        <v>3878291.01</v>
      </c>
      <c r="E1035" s="2">
        <v>0</v>
      </c>
      <c r="F1035" s="2">
        <v>0</v>
      </c>
      <c r="G1035" s="3">
        <f t="shared" si="38"/>
        <v>281069.83575000003</v>
      </c>
      <c r="H1035" s="3">
        <f t="shared" si="35"/>
        <v>0.41999999992549419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17036.63</v>
      </c>
      <c r="D1037" s="2">
        <f>BILANCA!E32</f>
        <v>17036.63</v>
      </c>
      <c r="E1037" s="2">
        <v>0</v>
      </c>
      <c r="F1037" s="2">
        <v>0</v>
      </c>
      <c r="G1037" s="3">
        <f t="shared" si="38"/>
        <v>1379.96703</v>
      </c>
      <c r="H1037" s="3">
        <f t="shared" si="35"/>
        <v>0.73999999999796273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2108617.39</v>
      </c>
      <c r="D1039" s="2">
        <f>BILANCA!E34</f>
        <v>2422617.48</v>
      </c>
      <c r="E1039" s="2">
        <v>0</v>
      </c>
      <c r="F1039" s="2">
        <v>0</v>
      </c>
      <c r="G1039" s="3">
        <f t="shared" si="38"/>
        <v>201661.71815000003</v>
      </c>
      <c r="H1039" s="3">
        <f t="shared" si="35"/>
        <v>0.87000000011175871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1129644.8199999998</v>
      </c>
      <c r="D1040" s="2">
        <f>BILANCA!E35</f>
        <v>1105198.2900000003</v>
      </c>
      <c r="E1040" s="2">
        <v>0</v>
      </c>
      <c r="F1040" s="2">
        <v>0</v>
      </c>
      <c r="G1040" s="3">
        <f t="shared" si="38"/>
        <v>100201.24200000001</v>
      </c>
      <c r="H1040" s="3">
        <f t="shared" si="35"/>
        <v>0.47000000043772161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1747962.8799999999</v>
      </c>
      <c r="D1041" s="2">
        <f>BILANCA!E36</f>
        <v>1907135.65</v>
      </c>
      <c r="E1041" s="2">
        <v>0</v>
      </c>
      <c r="F1041" s="2">
        <v>0</v>
      </c>
      <c r="G1041" s="3">
        <f t="shared" si="38"/>
        <v>172429.25957999998</v>
      </c>
      <c r="H1041" s="3">
        <f t="shared" si="35"/>
        <v>0.47000000020489097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291949.76</v>
      </c>
      <c r="D1042" s="2">
        <f>BILANCA!E37</f>
        <v>291949.76</v>
      </c>
      <c r="E1042" s="2">
        <v>0</v>
      </c>
      <c r="F1042" s="2">
        <v>0</v>
      </c>
      <c r="G1042" s="3">
        <f t="shared" si="38"/>
        <v>28027.176960000004</v>
      </c>
      <c r="H1042" s="3">
        <f t="shared" si="35"/>
        <v>0.47999999998137355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663.61</v>
      </c>
      <c r="D1044" s="2">
        <f>BILANCA!E39</f>
        <v>676.91</v>
      </c>
      <c r="E1044" s="2">
        <v>0</v>
      </c>
      <c r="F1044" s="2">
        <v>0</v>
      </c>
      <c r="G1044" s="3">
        <f t="shared" si="38"/>
        <v>68.592619999999997</v>
      </c>
      <c r="H1044" s="3">
        <f t="shared" si="35"/>
        <v>0.48000000000001819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910931.43</v>
      </c>
      <c r="D1045" s="2">
        <f>BILANCA!E40</f>
        <v>1094564.03</v>
      </c>
      <c r="E1045" s="2">
        <v>0</v>
      </c>
      <c r="F1045" s="2">
        <v>0</v>
      </c>
      <c r="G1045" s="3">
        <f t="shared" si="38"/>
        <v>108502.08215000002</v>
      </c>
      <c r="H1045" s="3">
        <f t="shared" si="35"/>
        <v>0.46000000007916242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343.47</v>
      </c>
      <c r="D1046" s="2">
        <f>BILANCA!E41</f>
        <v>207.87999999999988</v>
      </c>
      <c r="E1046" s="2">
        <v>0</v>
      </c>
      <c r="F1046" s="2">
        <v>0</v>
      </c>
      <c r="G1046" s="3">
        <f t="shared" si="38"/>
        <v>27.33227999999999</v>
      </c>
      <c r="H1046" s="3">
        <f t="shared" si="35"/>
        <v>0.59000000000014552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2136.27</v>
      </c>
      <c r="D1047" s="2">
        <f>BILANCA!E42</f>
        <v>2136.27</v>
      </c>
      <c r="E1047" s="2">
        <v>0</v>
      </c>
      <c r="F1047" s="2">
        <v>0</v>
      </c>
      <c r="G1047" s="3">
        <f t="shared" si="38"/>
        <v>237.12597</v>
      </c>
      <c r="H1047" s="3">
        <f t="shared" si="35"/>
        <v>0.53999999999996362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1792.8</v>
      </c>
      <c r="D1049" s="2">
        <f>BILANCA!E44</f>
        <v>1928.39</v>
      </c>
      <c r="E1049" s="2">
        <v>0</v>
      </c>
      <c r="F1049" s="2">
        <v>0</v>
      </c>
      <c r="G1049" s="3">
        <f t="shared" si="38"/>
        <v>220.33362</v>
      </c>
      <c r="H1049" s="3">
        <f t="shared" si="35"/>
        <v>0.59000000000014552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285551.32000000007</v>
      </c>
      <c r="D1050" s="2">
        <f>BILANCA!E45</f>
        <v>169376.52000000002</v>
      </c>
      <c r="E1050" s="2">
        <v>0</v>
      </c>
      <c r="F1050" s="2">
        <v>0</v>
      </c>
      <c r="G1050" s="3">
        <f t="shared" si="38"/>
        <v>24972.174400000004</v>
      </c>
      <c r="H1050" s="3">
        <f t="shared" si="35"/>
        <v>0.80000000004656613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119763.52</v>
      </c>
      <c r="D1052" s="2">
        <f>BILANCA!E47</f>
        <v>169772.56</v>
      </c>
      <c r="E1052" s="2">
        <v>0</v>
      </c>
      <c r="F1052" s="2">
        <v>0</v>
      </c>
      <c r="G1052" s="3">
        <f t="shared" si="38"/>
        <v>19290.962880000003</v>
      </c>
      <c r="H1052" s="3">
        <f t="shared" si="35"/>
        <v>0.91999999999825377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22270.880000000001</v>
      </c>
      <c r="D1053" s="2">
        <f>BILANCA!E48</f>
        <v>22270.880000000001</v>
      </c>
      <c r="E1053" s="2">
        <v>0</v>
      </c>
      <c r="F1053" s="2">
        <v>0</v>
      </c>
      <c r="G1053" s="3">
        <f t="shared" si="38"/>
        <v>2872.9435199999998</v>
      </c>
      <c r="H1053" s="3">
        <f t="shared" si="35"/>
        <v>0.23999999999796273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665088.80000000005</v>
      </c>
      <c r="D1054" s="2">
        <f>BILANCA!E49</f>
        <v>665088.80000000005</v>
      </c>
      <c r="E1054" s="2">
        <v>0</v>
      </c>
      <c r="F1054" s="2">
        <v>0</v>
      </c>
      <c r="G1054" s="3">
        <f t="shared" si="38"/>
        <v>87791.721600000004</v>
      </c>
      <c r="H1054" s="3">
        <f t="shared" si="35"/>
        <v>0.39999999990686774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521571.88</v>
      </c>
      <c r="D1055" s="2">
        <f>BILANCA!E50</f>
        <v>687755.72</v>
      </c>
      <c r="E1055" s="2">
        <v>0</v>
      </c>
      <c r="F1055" s="2">
        <v>0</v>
      </c>
      <c r="G1055" s="3">
        <f t="shared" si="38"/>
        <v>85368.749400000001</v>
      </c>
      <c r="H1055" s="3">
        <f t="shared" si="35"/>
        <v>0.40000000002328306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6873.33</v>
      </c>
      <c r="D1056" s="2">
        <f>BILANCA!E51</f>
        <v>6873.33</v>
      </c>
      <c r="E1056" s="2">
        <v>0</v>
      </c>
      <c r="F1056" s="2">
        <v>0</v>
      </c>
      <c r="G1056" s="3">
        <f t="shared" si="38"/>
        <v>948.51954000000001</v>
      </c>
      <c r="H1056" s="3">
        <f t="shared" si="35"/>
        <v>0.65999999999985448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1156811.93</v>
      </c>
      <c r="D1059" s="2">
        <f>BILANCA!E54</f>
        <v>1228340.42</v>
      </c>
      <c r="E1059" s="2">
        <v>0</v>
      </c>
      <c r="F1059" s="2">
        <v>0</v>
      </c>
      <c r="G1059" s="3">
        <f t="shared" si="38"/>
        <v>177061.14572999999</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1156811.93</v>
      </c>
      <c r="D1060" s="2">
        <f>BILANCA!E55</f>
        <v>1228340.42</v>
      </c>
      <c r="E1060" s="2">
        <v>0</v>
      </c>
      <c r="F1060" s="2">
        <v>0</v>
      </c>
      <c r="G1060" s="3">
        <f t="shared" si="38"/>
        <v>180674.6385</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11863461.550000001</v>
      </c>
      <c r="D1061" s="2">
        <f>BILANCA!E56</f>
        <v>8320309.0800000001</v>
      </c>
      <c r="E1061" s="2">
        <v>0</v>
      </c>
      <c r="F1061" s="2">
        <v>0</v>
      </c>
      <c r="G1061" s="3">
        <f t="shared" si="38"/>
        <v>1453708.0652100001</v>
      </c>
      <c r="H1061" s="3">
        <f t="shared" si="35"/>
        <v>0.52999999932944775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6276404.0199999996</v>
      </c>
      <c r="D1062" s="2">
        <f>BILANCA!E57</f>
        <v>8012666.6299999999</v>
      </c>
      <c r="E1062" s="2">
        <v>0</v>
      </c>
      <c r="F1062" s="2">
        <v>0</v>
      </c>
      <c r="G1062" s="3">
        <f t="shared" si="38"/>
        <v>1159690.3385599998</v>
      </c>
      <c r="H1062" s="3">
        <f t="shared" si="35"/>
        <v>0.38999999966472387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307642.45</v>
      </c>
      <c r="D1063" s="2">
        <f>BILANCA!E58</f>
        <v>307642.45</v>
      </c>
      <c r="E1063" s="2">
        <v>0</v>
      </c>
      <c r="F1063" s="2">
        <v>0</v>
      </c>
      <c r="G1063" s="3">
        <f t="shared" si="38"/>
        <v>48915.149550000002</v>
      </c>
      <c r="H1063" s="3">
        <f t="shared" si="35"/>
        <v>0.90000000002328306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5279415.08</v>
      </c>
      <c r="D1067" s="2">
        <f>BILANCA!E62</f>
        <v>0</v>
      </c>
      <c r="E1067" s="2">
        <v>0</v>
      </c>
      <c r="F1067" s="2">
        <v>0</v>
      </c>
      <c r="G1067" s="3">
        <f t="shared" si="38"/>
        <v>300926.65956</v>
      </c>
      <c r="H1067" s="3">
        <f t="shared" si="35"/>
        <v>8.0000000074505806E-2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1083461.0399999998</v>
      </c>
      <c r="D1068" s="2">
        <f>BILANCA!E63</f>
        <v>707150.16999999993</v>
      </c>
      <c r="E1068" s="2">
        <v>0</v>
      </c>
      <c r="F1068" s="2">
        <v>0</v>
      </c>
      <c r="G1068" s="3">
        <f t="shared" si="38"/>
        <v>144870.16003999999</v>
      </c>
      <c r="H1068" s="3">
        <f t="shared" si="35"/>
        <v>0.20999999972991645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905522.6</v>
      </c>
      <c r="D1069" s="2">
        <f>BILANCA!E64</f>
        <v>307850.74</v>
      </c>
      <c r="E1069" s="2">
        <v>0</v>
      </c>
      <c r="F1069" s="2">
        <v>0</v>
      </c>
      <c r="G1069" s="3">
        <f t="shared" si="38"/>
        <v>89752.220719999983</v>
      </c>
      <c r="H1069" s="3">
        <f t="shared" si="35"/>
        <v>0.66000000003259629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165312.99</v>
      </c>
      <c r="D1072" s="2">
        <f>BILANCA!E67</f>
        <v>269803.43</v>
      </c>
      <c r="E1072" s="2">
        <v>0</v>
      </c>
      <c r="F1072" s="2">
        <v>0</v>
      </c>
      <c r="G1072" s="3">
        <f t="shared" si="38"/>
        <v>43705.030700000003</v>
      </c>
      <c r="H1072" s="3">
        <f t="shared" si="35"/>
        <v>0.44000000000232831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12625.45</v>
      </c>
      <c r="D1073" s="2">
        <f>BILANCA!E68</f>
        <v>129496</v>
      </c>
      <c r="E1073" s="2">
        <v>0</v>
      </c>
      <c r="F1073" s="2">
        <v>0</v>
      </c>
      <c r="G1073" s="3">
        <f>B1073/1000*C1073+B1073/500*D1073</f>
        <v>17111.89935</v>
      </c>
      <c r="H1073" s="3">
        <f>ABS(C1073-ROUND(C1073,0))+ABS(D1073-ROUND(D1073,0))</f>
        <v>0.4500000000007276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14181047.5</v>
      </c>
      <c r="D1074" s="2">
        <f>BILANCA!E69</f>
        <v>11997990</v>
      </c>
      <c r="E1074" s="2">
        <v>0</v>
      </c>
      <c r="F1074" s="2">
        <v>0</v>
      </c>
      <c r="G1074" s="3">
        <f t="shared" si="38"/>
        <v>2443329.7599999998</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5553908.7300000004</v>
      </c>
      <c r="D1075" s="2">
        <f>BILANCA!E70</f>
        <v>2646414.3400000003</v>
      </c>
      <c r="E1075" s="2">
        <v>0</v>
      </c>
      <c r="F1075" s="2">
        <v>0</v>
      </c>
      <c r="G1075" s="3">
        <f t="shared" si="38"/>
        <v>705037.93165000016</v>
      </c>
      <c r="H1075" s="3">
        <f t="shared" si="35"/>
        <v>0.60999999986961484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5551476.25</v>
      </c>
      <c r="D1076" s="2">
        <f>BILANCA!E71</f>
        <v>2643805.62</v>
      </c>
      <c r="E1076" s="2">
        <v>0</v>
      </c>
      <c r="F1076" s="2">
        <v>0</v>
      </c>
      <c r="G1076" s="3">
        <f t="shared" si="38"/>
        <v>715379.77434</v>
      </c>
      <c r="H1076" s="3">
        <f t="shared" si="35"/>
        <v>0.62999999988824129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5543033.5499999998</v>
      </c>
      <c r="D1078" s="2">
        <f>BILANCA!E73</f>
        <v>2643805.62</v>
      </c>
      <c r="E1078" s="2">
        <v>0</v>
      </c>
      <c r="F1078" s="2">
        <v>0</v>
      </c>
      <c r="G1078" s="3">
        <f t="shared" si="38"/>
        <v>736483.8457200001</v>
      </c>
      <c r="H1078" s="3">
        <f t="shared" si="35"/>
        <v>0.83000000007450581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8442.7000000000007</v>
      </c>
      <c r="D1080" s="2">
        <f>BILANCA!E75</f>
        <v>0</v>
      </c>
      <c r="E1080" s="2">
        <v>0</v>
      </c>
      <c r="F1080" s="2">
        <v>0</v>
      </c>
      <c r="G1080" s="3">
        <f t="shared" si="38"/>
        <v>590.98900000000015</v>
      </c>
      <c r="H1080" s="3">
        <f t="shared" si="35"/>
        <v>0.2999999999992724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145.5</v>
      </c>
      <c r="D1081" s="2">
        <f>BILANCA!E76</f>
        <v>0</v>
      </c>
      <c r="E1081" s="2">
        <v>0</v>
      </c>
      <c r="F1081" s="2">
        <v>0</v>
      </c>
      <c r="G1081" s="3">
        <f t="shared" si="38"/>
        <v>10.330499999999999</v>
      </c>
      <c r="H1081" s="3">
        <f t="shared" si="35"/>
        <v>0.5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145.5</v>
      </c>
      <c r="D1082" s="2">
        <f>BILANCA!E77</f>
        <v>0</v>
      </c>
      <c r="E1082" s="2">
        <v>0</v>
      </c>
      <c r="F1082" s="2">
        <v>0</v>
      </c>
      <c r="G1082" s="3">
        <f t="shared" ref="G1082:G1084" si="39">B1082/1000*C1082+B1082/500*D1082</f>
        <v>10.475999999999999</v>
      </c>
      <c r="H1082" s="3">
        <f t="shared" ref="H1082:H1084" si="40">ABS(C1082-ROUND(C1082,0))+ABS(D1082-ROUND(D1082,0))</f>
        <v>0.5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2286.98</v>
      </c>
      <c r="D1085" s="2">
        <f>BILANCA!E80</f>
        <v>2608.7199999999998</v>
      </c>
      <c r="E1085" s="2">
        <v>0</v>
      </c>
      <c r="F1085" s="2">
        <v>0</v>
      </c>
      <c r="G1085" s="3">
        <f t="shared" si="38"/>
        <v>562.83149999999989</v>
      </c>
      <c r="H1085" s="3">
        <f t="shared" si="35"/>
        <v>0.3000000000001819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268623.73000000004</v>
      </c>
      <c r="D1087" s="2">
        <f>BILANCA!E82</f>
        <v>274865.35000000003</v>
      </c>
      <c r="E1087" s="2">
        <v>0</v>
      </c>
      <c r="F1087" s="2">
        <v>0</v>
      </c>
      <c r="G1087" s="3">
        <f t="shared" si="38"/>
        <v>63013.291110000006</v>
      </c>
      <c r="H1087" s="3">
        <f t="shared" si="35"/>
        <v>0.61999999999534339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4888.96</v>
      </c>
      <c r="D1089" s="2">
        <f>BILANCA!E84</f>
        <v>3916.81</v>
      </c>
      <c r="E1089" s="2">
        <v>0</v>
      </c>
      <c r="F1089" s="2">
        <v>0</v>
      </c>
      <c r="G1089" s="3">
        <f t="shared" si="38"/>
        <v>1005.0838200000001</v>
      </c>
      <c r="H1089" s="3">
        <f t="shared" si="35"/>
        <v>0.23000000000001819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36746.97</v>
      </c>
      <c r="D1090" s="2">
        <f>BILANCA!E85</f>
        <v>34573.769999999997</v>
      </c>
      <c r="E1090" s="2">
        <v>0</v>
      </c>
      <c r="F1090" s="2">
        <v>0</v>
      </c>
      <c r="G1090" s="3">
        <f t="shared" si="38"/>
        <v>8471.5607999999993</v>
      </c>
      <c r="H1090" s="3">
        <f t="shared" si="35"/>
        <v>0.26000000000203727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343370.72</v>
      </c>
      <c r="D1091" s="2">
        <f>BILANCA!E86</f>
        <v>343370.72</v>
      </c>
      <c r="E1091" s="2">
        <v>0</v>
      </c>
      <c r="F1091" s="2">
        <v>0</v>
      </c>
      <c r="G1091" s="3">
        <f t="shared" si="38"/>
        <v>83439.084959999993</v>
      </c>
      <c r="H1091" s="3">
        <f t="shared" si="35"/>
        <v>0.56000000005587935</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570358.52</v>
      </c>
      <c r="D1092" s="2">
        <f>BILANCA!E87</f>
        <v>579745.49</v>
      </c>
      <c r="E1092" s="2">
        <v>0</v>
      </c>
      <c r="F1092" s="2">
        <v>0</v>
      </c>
      <c r="G1092" s="3">
        <f t="shared" si="38"/>
        <v>141847.65900000001</v>
      </c>
      <c r="H1092" s="3">
        <f t="shared" si="35"/>
        <v>0.96999999997206032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331030.83</v>
      </c>
      <c r="D1093" s="2">
        <f>BILANCA!E88</f>
        <v>329230.83</v>
      </c>
      <c r="E1093" s="2">
        <v>0</v>
      </c>
      <c r="F1093" s="2">
        <v>0</v>
      </c>
      <c r="G1093" s="3">
        <f t="shared" si="38"/>
        <v>82127.876670000012</v>
      </c>
      <c r="H1093" s="3">
        <f t="shared" si="35"/>
        <v>0.33999999996740371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331030.83</v>
      </c>
      <c r="D1094" s="2">
        <f>BILANCA!E89</f>
        <v>329230.83</v>
      </c>
      <c r="E1094" s="2">
        <v>0</v>
      </c>
      <c r="F1094" s="2">
        <v>0</v>
      </c>
      <c r="G1094" s="3">
        <f t="shared" si="38"/>
        <v>83117.369160000002</v>
      </c>
      <c r="H1094" s="3">
        <f t="shared" si="35"/>
        <v>0.33999999996740371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331030.83</v>
      </c>
      <c r="D1096" s="2">
        <f>BILANCA!E91</f>
        <v>329230.83</v>
      </c>
      <c r="E1096" s="2">
        <v>0</v>
      </c>
      <c r="F1096" s="2">
        <v>0</v>
      </c>
      <c r="G1096" s="3">
        <f t="shared" si="38"/>
        <v>85096.354139999996</v>
      </c>
      <c r="H1096" s="3">
        <f t="shared" ref="H1096:H1439" si="41">ABS(C1096-ROUND(C1096,0))+ABS(D1096-ROUND(D1096,0))</f>
        <v>0.33999999996740371</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13470.38</v>
      </c>
      <c r="D1124" s="2">
        <f>BILANCA!E119</f>
        <v>13470.38</v>
      </c>
      <c r="E1124" s="2">
        <v>0</v>
      </c>
      <c r="F1124" s="2">
        <v>0</v>
      </c>
      <c r="G1124" s="3">
        <f t="shared" si="38"/>
        <v>4606.86996</v>
      </c>
      <c r="H1124" s="3">
        <f t="shared" si="41"/>
        <v>0.75999999999839929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13470.38</v>
      </c>
      <c r="D1125" s="2">
        <f>BILANCA!E120</f>
        <v>13470.38</v>
      </c>
      <c r="E1125" s="2">
        <v>0</v>
      </c>
      <c r="F1125" s="2">
        <v>0</v>
      </c>
      <c r="G1125" s="3">
        <f t="shared" si="38"/>
        <v>4647.2811000000002</v>
      </c>
      <c r="H1125" s="3">
        <f t="shared" si="41"/>
        <v>0.75999999999839929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13470.38</v>
      </c>
      <c r="D1129" s="2">
        <f>BILANCA!E124</f>
        <v>13470.38</v>
      </c>
      <c r="E1129" s="2">
        <v>0</v>
      </c>
      <c r="F1129" s="2">
        <v>0</v>
      </c>
      <c r="G1129" s="3">
        <f t="shared" si="38"/>
        <v>4808.925659999999</v>
      </c>
      <c r="H1129" s="3">
        <f t="shared" si="41"/>
        <v>0.75999999999839929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1383720.48</v>
      </c>
      <c r="D1140" s="2">
        <f>BILANCA!E135</f>
        <v>1284896.28</v>
      </c>
      <c r="E1140" s="2">
        <v>0</v>
      </c>
      <c r="F1140" s="2">
        <v>0</v>
      </c>
      <c r="G1140" s="3">
        <f t="shared" si="38"/>
        <v>513956.69520000007</v>
      </c>
      <c r="H1140" s="3">
        <f t="shared" si="41"/>
        <v>0.76000000000931323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1383720.48</v>
      </c>
      <c r="D1141" s="2">
        <f>BILANCA!E136</f>
        <v>1284896.28</v>
      </c>
      <c r="E1141" s="2">
        <v>0</v>
      </c>
      <c r="F1141" s="2">
        <v>0</v>
      </c>
      <c r="G1141" s="3">
        <f t="shared" si="38"/>
        <v>517910.20824000007</v>
      </c>
      <c r="H1141" s="3">
        <f t="shared" si="41"/>
        <v>0.76000000000931323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13617.38</v>
      </c>
      <c r="D1145" s="2">
        <f>BILANCA!E140</f>
        <v>13617.38</v>
      </c>
      <c r="E1145" s="2">
        <v>0</v>
      </c>
      <c r="F1145" s="2">
        <v>0</v>
      </c>
      <c r="G1145" s="3">
        <f t="shared" si="38"/>
        <v>5515.0388999999996</v>
      </c>
      <c r="H1145" s="3">
        <f t="shared" si="41"/>
        <v>0.75999999999839929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888054.6</v>
      </c>
      <c r="D1146" s="2">
        <f>BILANCA!E141</f>
        <v>789230.4</v>
      </c>
      <c r="E1146" s="2">
        <v>0</v>
      </c>
      <c r="F1146" s="2">
        <v>0</v>
      </c>
      <c r="G1146" s="3">
        <f t="shared" si="38"/>
        <v>335446.0944</v>
      </c>
      <c r="H1146" s="3">
        <f t="shared" si="41"/>
        <v>0.80000000004656613</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482048.5</v>
      </c>
      <c r="D1147" s="2">
        <f>BILANCA!E142</f>
        <v>482048.5</v>
      </c>
      <c r="E1147" s="2">
        <v>0</v>
      </c>
      <c r="F1147" s="2">
        <v>0</v>
      </c>
      <c r="G1147" s="3">
        <f t="shared" si="38"/>
        <v>198121.93350000004</v>
      </c>
      <c r="H1147" s="3">
        <f t="shared" si="41"/>
        <v>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4401245.83</v>
      </c>
      <c r="D1152" s="2">
        <f>BILANCA!E147</f>
        <v>7447158.4799999995</v>
      </c>
      <c r="E1152" s="2">
        <v>0</v>
      </c>
      <c r="F1152" s="2">
        <v>0</v>
      </c>
      <c r="G1152" s="3">
        <f t="shared" si="38"/>
        <v>2739969.9161799997</v>
      </c>
      <c r="H1152" s="3">
        <f t="shared" si="41"/>
        <v>0.64999999944120646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6045.64</v>
      </c>
      <c r="D1153" s="2">
        <f>BILANCA!E148</f>
        <v>5711.72</v>
      </c>
      <c r="E1153" s="2">
        <v>0</v>
      </c>
      <c r="F1153" s="2">
        <v>0</v>
      </c>
      <c r="G1153" s="3">
        <f t="shared" si="38"/>
        <v>2498.0784399999998</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1323373.1600000001</v>
      </c>
      <c r="D1155" s="2">
        <f>BILANCA!E150</f>
        <v>4056116.5</v>
      </c>
      <c r="E1155" s="2">
        <v>0</v>
      </c>
      <c r="F1155" s="2">
        <v>0</v>
      </c>
      <c r="G1155" s="3">
        <f t="shared" si="38"/>
        <v>1368162.8931999998</v>
      </c>
      <c r="H1155" s="3">
        <f t="shared" si="41"/>
        <v>0.66000000014901161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89583.37</v>
      </c>
      <c r="E1156" s="2">
        <v>0</v>
      </c>
      <c r="F1156" s="2">
        <v>0</v>
      </c>
      <c r="G1156" s="3">
        <f t="shared" si="38"/>
        <v>26158.344039999996</v>
      </c>
      <c r="H1156" s="3">
        <f t="shared" si="41"/>
        <v>0.36999999999534339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16194.78</v>
      </c>
      <c r="D1157" s="2">
        <f>BILANCA!E152</f>
        <v>17356</v>
      </c>
      <c r="E1157" s="2">
        <v>0</v>
      </c>
      <c r="F1157" s="2">
        <v>0</v>
      </c>
      <c r="G1157" s="3">
        <f t="shared" si="38"/>
        <v>7483.29666</v>
      </c>
      <c r="H1157" s="3">
        <f t="shared" si="41"/>
        <v>0.21999999999934516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837215.21</v>
      </c>
      <c r="D1158" s="2">
        <f>BILANCA!E153</f>
        <v>322146.5</v>
      </c>
      <c r="E1158" s="2">
        <v>0</v>
      </c>
      <c r="F1158" s="2">
        <v>0</v>
      </c>
      <c r="G1158" s="3">
        <f t="shared" si="38"/>
        <v>219263.21507999999</v>
      </c>
      <c r="H1158" s="3">
        <f t="shared" si="41"/>
        <v>0.7099999999627471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6075.39</v>
      </c>
      <c r="D1159" s="2">
        <f>BILANCA!E154</f>
        <v>19752.14</v>
      </c>
      <c r="E1159" s="2">
        <v>0</v>
      </c>
      <c r="F1159" s="2">
        <v>0</v>
      </c>
      <c r="G1159" s="3">
        <f t="shared" si="38"/>
        <v>6791.3708299999998</v>
      </c>
      <c r="H1159" s="3">
        <f t="shared" si="41"/>
        <v>0.52999999999974534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5157.6499999999996</v>
      </c>
      <c r="D1160" s="2">
        <f>BILANCA!E155</f>
        <v>294.47000000000003</v>
      </c>
      <c r="E1160" s="2">
        <v>0</v>
      </c>
      <c r="F1160" s="2">
        <v>0</v>
      </c>
      <c r="G1160" s="3">
        <f t="shared" si="38"/>
        <v>861.98849999999993</v>
      </c>
      <c r="H1160" s="3">
        <f t="shared" si="41"/>
        <v>0.82000000000039108</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3897.87</v>
      </c>
      <c r="D1161" s="2">
        <f>BILANCA!E156</f>
        <v>3156547.88</v>
      </c>
      <c r="E1161" s="2">
        <v>0</v>
      </c>
      <c r="F1161" s="2">
        <v>0</v>
      </c>
      <c r="G1161" s="3">
        <f t="shared" si="38"/>
        <v>953866.03812999988</v>
      </c>
      <c r="H1161" s="3">
        <f t="shared" si="41"/>
        <v>0.25000000011186785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454832.26</v>
      </c>
      <c r="D1163" s="2">
        <f>BILANCA!E158</f>
        <v>450436.14</v>
      </c>
      <c r="E1163" s="2">
        <v>0</v>
      </c>
      <c r="F1163" s="2">
        <v>0</v>
      </c>
      <c r="G1163" s="3">
        <f t="shared" si="38"/>
        <v>207422.79462</v>
      </c>
      <c r="H1163" s="3">
        <f t="shared" si="41"/>
        <v>0.40000000002328306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159297.32999999999</v>
      </c>
      <c r="D1164" s="2">
        <f>BILANCA!E159</f>
        <v>201495.48</v>
      </c>
      <c r="E1164" s="2">
        <v>0</v>
      </c>
      <c r="F1164" s="2">
        <v>0</v>
      </c>
      <c r="G1164" s="3">
        <f t="shared" si="38"/>
        <v>86592.396659999999</v>
      </c>
      <c r="H1164" s="3">
        <f t="shared" si="41"/>
        <v>0.80999999999767169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106517.9</v>
      </c>
      <c r="D1165" s="2">
        <f>BILANCA!E160</f>
        <v>99845.62</v>
      </c>
      <c r="E1165" s="2">
        <v>0</v>
      </c>
      <c r="F1165" s="2">
        <v>0</v>
      </c>
      <c r="G1165" s="3">
        <f t="shared" si="38"/>
        <v>47462.416700000002</v>
      </c>
      <c r="H1165" s="3">
        <f t="shared" si="41"/>
        <v>0.48000000001047738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269391.71000000002</v>
      </c>
      <c r="D1166" s="2">
        <f>BILANCA!E161</f>
        <v>223655.51</v>
      </c>
      <c r="E1166" s="2">
        <v>0</v>
      </c>
      <c r="F1166" s="2">
        <v>0</v>
      </c>
      <c r="G1166" s="3">
        <f t="shared" si="38"/>
        <v>111805.62588000001</v>
      </c>
      <c r="H1166" s="3">
        <f t="shared" si="41"/>
        <v>0.77999999996973202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2608749.4500000002</v>
      </c>
      <c r="D1167" s="2">
        <f>BILANCA!E162</f>
        <v>2976159.03</v>
      </c>
      <c r="E1167" s="2">
        <v>0</v>
      </c>
      <c r="F1167" s="2">
        <v>0</v>
      </c>
      <c r="G1167" s="3">
        <f t="shared" si="38"/>
        <v>1344087.59907</v>
      </c>
      <c r="H1167" s="3">
        <f t="shared" si="41"/>
        <v>0.47999999998137355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42618.73</v>
      </c>
      <c r="D1168" s="2">
        <f>BILANCA!E163</f>
        <v>23692.17</v>
      </c>
      <c r="E1168" s="2">
        <v>0</v>
      </c>
      <c r="F1168" s="2">
        <v>0</v>
      </c>
      <c r="G1168" s="3">
        <f t="shared" si="38"/>
        <v>14220.485059999999</v>
      </c>
      <c r="H1168" s="3">
        <f t="shared" si="41"/>
        <v>0.43999999999505235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114748.09</v>
      </c>
      <c r="D1169" s="2">
        <f>BILANCA!E164</f>
        <v>139517.54999999999</v>
      </c>
      <c r="E1169" s="2">
        <v>0</v>
      </c>
      <c r="F1169" s="2">
        <v>0</v>
      </c>
      <c r="G1169" s="3">
        <f t="shared" si="38"/>
        <v>62611.527209999993</v>
      </c>
      <c r="H1169" s="3">
        <f t="shared" si="41"/>
        <v>0.54000000000814907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963.33</v>
      </c>
      <c r="D1170" s="2">
        <f>BILANCA!E165</f>
        <v>407.95</v>
      </c>
      <c r="E1170" s="2">
        <v>0</v>
      </c>
      <c r="F1170" s="2">
        <v>0</v>
      </c>
      <c r="G1170" s="3">
        <f t="shared" si="38"/>
        <v>284.67680000000001</v>
      </c>
      <c r="H1170" s="3">
        <f t="shared" si="41"/>
        <v>0.3800000000000523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963.33</v>
      </c>
      <c r="D1172" s="2">
        <f>BILANCA!E167</f>
        <v>407.95</v>
      </c>
      <c r="E1172" s="2">
        <v>0</v>
      </c>
      <c r="F1172" s="2">
        <v>0</v>
      </c>
      <c r="G1172" s="3">
        <f t="shared" si="38"/>
        <v>288.23526000000004</v>
      </c>
      <c r="H1172" s="3">
        <f t="shared" si="41"/>
        <v>0.3800000000000523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2228084.19</v>
      </c>
      <c r="D1176" s="2">
        <f>BILANCA!E171</f>
        <v>1546.3899999999999</v>
      </c>
      <c r="E1176" s="2">
        <v>0</v>
      </c>
      <c r="F1176" s="2">
        <v>0</v>
      </c>
      <c r="G1176" s="3">
        <f t="shared" si="38"/>
        <v>370375.37702000001</v>
      </c>
      <c r="H1176" s="3">
        <f t="shared" si="41"/>
        <v>0.57999999994399332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8776.16</v>
      </c>
      <c r="D1177" s="2">
        <f>BILANCA!E172</f>
        <v>1546.32</v>
      </c>
      <c r="E1177" s="2">
        <v>0</v>
      </c>
      <c r="F1177" s="2">
        <v>0</v>
      </c>
      <c r="G1177" s="3">
        <f t="shared" si="38"/>
        <v>1982.0896000000002</v>
      </c>
      <c r="H1177" s="3">
        <f t="shared" si="41"/>
        <v>0.47999999999979082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7.0000000000000007E-2</v>
      </c>
      <c r="D1178" s="2">
        <f>BILANCA!E173</f>
        <v>7.0000000000000007E-2</v>
      </c>
      <c r="E1178" s="2">
        <v>0</v>
      </c>
      <c r="F1178" s="2">
        <v>0</v>
      </c>
      <c r="G1178" s="3">
        <f t="shared" si="38"/>
        <v>3.5280000000000006E-2</v>
      </c>
      <c r="H1178" s="3">
        <f t="shared" si="41"/>
        <v>0.14000000000000001</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2219307.96</v>
      </c>
      <c r="D1179" s="2">
        <f>BILANCA!E174</f>
        <v>0</v>
      </c>
      <c r="E1179" s="2">
        <v>0</v>
      </c>
      <c r="F1179" s="2">
        <v>0</v>
      </c>
      <c r="G1179" s="3">
        <f t="shared" si="38"/>
        <v>375063.04524000001</v>
      </c>
      <c r="H1179" s="3">
        <f t="shared" si="41"/>
        <v>4.0000000037252903E-2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124087468.70000002</v>
      </c>
      <c r="D1180" s="2">
        <f>BILANCA!E176</f>
        <v>132138042.84</v>
      </c>
      <c r="E1180" s="2">
        <v>0</v>
      </c>
      <c r="F1180" s="2">
        <v>0</v>
      </c>
      <c r="G1180" s="3">
        <f t="shared" si="38"/>
        <v>66021804.244600013</v>
      </c>
      <c r="H1180" s="3">
        <f t="shared" si="41"/>
        <v>0.45999997854232788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12330040.729999999</v>
      </c>
      <c r="D1181" s="2">
        <f>BILANCA!E177</f>
        <v>12366933.430000002</v>
      </c>
      <c r="E1181" s="2">
        <v>0</v>
      </c>
      <c r="F1181" s="2">
        <v>0</v>
      </c>
      <c r="G1181" s="3">
        <f t="shared" si="38"/>
        <v>6337928.1978900004</v>
      </c>
      <c r="H1181" s="3">
        <f t="shared" si="41"/>
        <v>0.70000000298023224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5812363.6200000001</v>
      </c>
      <c r="D1182" s="2">
        <f>BILANCA!E178</f>
        <v>7235907.2400000002</v>
      </c>
      <c r="E1182" s="2">
        <v>0</v>
      </c>
      <c r="F1182" s="2">
        <v>0</v>
      </c>
      <c r="G1182" s="3">
        <f t="shared" si="38"/>
        <v>3488878.6332</v>
      </c>
      <c r="H1182" s="3">
        <f t="shared" si="41"/>
        <v>0.62000000011175871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3725343.85</v>
      </c>
      <c r="D1183" s="2">
        <f>BILANCA!E179</f>
        <v>4792241.62</v>
      </c>
      <c r="E1183" s="2">
        <v>0</v>
      </c>
      <c r="F1183" s="2">
        <v>0</v>
      </c>
      <c r="G1183" s="3">
        <f t="shared" si="38"/>
        <v>2302600.0865699998</v>
      </c>
      <c r="H1183" s="3">
        <f t="shared" si="41"/>
        <v>0.52999999979510903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1207676.45</v>
      </c>
      <c r="D1184" s="2">
        <f>BILANCA!E180</f>
        <v>1484752.49</v>
      </c>
      <c r="E1184" s="2">
        <v>0</v>
      </c>
      <c r="F1184" s="2">
        <v>0</v>
      </c>
      <c r="G1184" s="3">
        <f t="shared" si="38"/>
        <v>726829.56881999993</v>
      </c>
      <c r="H1184" s="3">
        <f t="shared" si="41"/>
        <v>0.93999999994412065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6130.26</v>
      </c>
      <c r="D1185" s="2">
        <f>BILANCA!E181</f>
        <v>3174.75</v>
      </c>
      <c r="E1185" s="2">
        <v>0</v>
      </c>
      <c r="F1185" s="2">
        <v>0</v>
      </c>
      <c r="G1185" s="3">
        <f t="shared" si="38"/>
        <v>2183.9579999999996</v>
      </c>
      <c r="H1185" s="3">
        <f t="shared" si="41"/>
        <v>0.51000000000021828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854.14</v>
      </c>
      <c r="D1187" s="2">
        <f>BILANCA!E183</f>
        <v>0</v>
      </c>
      <c r="E1187" s="2">
        <v>0</v>
      </c>
      <c r="F1187" s="2">
        <v>0</v>
      </c>
      <c r="G1187" s="3">
        <f t="shared" si="38"/>
        <v>151.18277999999998</v>
      </c>
      <c r="H1187" s="3">
        <f t="shared" si="41"/>
        <v>0.13999999999998636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5276.12</v>
      </c>
      <c r="D1188" s="2">
        <f>BILANCA!E184</f>
        <v>3174.75</v>
      </c>
      <c r="E1188" s="2">
        <v>0</v>
      </c>
      <c r="F1188" s="2">
        <v>0</v>
      </c>
      <c r="G1188" s="3">
        <f t="shared" si="38"/>
        <v>2069.3603599999997</v>
      </c>
      <c r="H1188" s="3">
        <f t="shared" si="41"/>
        <v>0.36999999999989086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12653.53</v>
      </c>
      <c r="D1189" s="2">
        <f>BILANCA!E185</f>
        <v>48717.61</v>
      </c>
      <c r="E1189" s="2">
        <v>0</v>
      </c>
      <c r="F1189" s="2">
        <v>0</v>
      </c>
      <c r="G1189" s="3">
        <f t="shared" si="38"/>
        <v>19705.88625</v>
      </c>
      <c r="H1189" s="3">
        <f t="shared" si="41"/>
        <v>0.85999999999876309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29052.42</v>
      </c>
      <c r="E1190" s="2">
        <v>0</v>
      </c>
      <c r="F1190" s="2">
        <v>0</v>
      </c>
      <c r="G1190" s="3">
        <f>B1190/1000*C1190+B1190/500*D1190</f>
        <v>10458.8712</v>
      </c>
      <c r="H1190" s="3">
        <f>ABS(C1190-ROUND(C1190,0))+ABS(D1190-ROUND(D1190,0))</f>
        <v>0.41999999999825377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1500</v>
      </c>
      <c r="E1194" s="2">
        <v>0</v>
      </c>
      <c r="F1194" s="2">
        <v>0</v>
      </c>
      <c r="G1194" s="3">
        <f t="shared" si="42"/>
        <v>552</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27552.42</v>
      </c>
      <c r="E1197" s="2">
        <v>0</v>
      </c>
      <c r="F1197" s="2">
        <v>0</v>
      </c>
      <c r="G1197" s="3">
        <f t="shared" si="42"/>
        <v>10304.605079999999</v>
      </c>
      <c r="H1197" s="3">
        <f t="shared" si="43"/>
        <v>0.41999999999825377</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194750.1</v>
      </c>
      <c r="D1198" s="2">
        <f>BILANCA!E194</f>
        <v>245931.78</v>
      </c>
      <c r="E1198" s="2">
        <v>0</v>
      </c>
      <c r="F1198" s="2">
        <v>0</v>
      </c>
      <c r="G1198" s="3">
        <f t="shared" si="38"/>
        <v>129083.36807999999</v>
      </c>
      <c r="H1198" s="3">
        <f t="shared" si="41"/>
        <v>0.32000000000698492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665809.43000000005</v>
      </c>
      <c r="D1200" s="2">
        <f>BILANCA!E196</f>
        <v>632036.56999999995</v>
      </c>
      <c r="E1200" s="2">
        <v>0</v>
      </c>
      <c r="F1200" s="2">
        <v>0</v>
      </c>
      <c r="G1200" s="3">
        <f t="shared" si="38"/>
        <v>366677.68829999998</v>
      </c>
      <c r="H1200" s="3">
        <f t="shared" si="41"/>
        <v>0.86000000010244548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2071266.1400000001</v>
      </c>
      <c r="D1201" s="2">
        <f>BILANCA!E197</f>
        <v>975426.05</v>
      </c>
      <c r="E1201" s="2">
        <v>0</v>
      </c>
      <c r="F1201" s="2">
        <v>0</v>
      </c>
      <c r="G1201" s="3">
        <f t="shared" si="38"/>
        <v>768224.58384000009</v>
      </c>
      <c r="H1201" s="3">
        <f t="shared" si="41"/>
        <v>0.19000000017695129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5325</v>
      </c>
      <c r="D1202" s="2">
        <f>BILANCA!E198</f>
        <v>0</v>
      </c>
      <c r="E1202" s="2">
        <v>0</v>
      </c>
      <c r="F1202" s="2">
        <v>0</v>
      </c>
      <c r="G1202" s="3">
        <f t="shared" ref="G1202:G1206" si="44">B1202/1000*C1202+B1202/500*D1202</f>
        <v>1022.4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1841813.37</v>
      </c>
      <c r="D1203" s="2">
        <f>BILANCA!E199</f>
        <v>973051.05</v>
      </c>
      <c r="E1203" s="2">
        <v>0</v>
      </c>
      <c r="F1203" s="2">
        <v>0</v>
      </c>
      <c r="G1203" s="3">
        <f t="shared" si="44"/>
        <v>731067.68571000011</v>
      </c>
      <c r="H1203" s="3">
        <f t="shared" si="45"/>
        <v>0.42000000015832484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224127.77</v>
      </c>
      <c r="D1206" s="2">
        <f>BILANCA!E202</f>
        <v>2375</v>
      </c>
      <c r="E1206" s="2">
        <v>0</v>
      </c>
      <c r="F1206" s="2">
        <v>0</v>
      </c>
      <c r="G1206" s="3">
        <f t="shared" si="44"/>
        <v>44860.04292</v>
      </c>
      <c r="H1206" s="3">
        <f t="shared" si="45"/>
        <v>0.23000000001047738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6962.62</v>
      </c>
      <c r="D1207" s="2">
        <f>BILANCA!E203</f>
        <v>6962.62</v>
      </c>
      <c r="E1207" s="2">
        <v>0</v>
      </c>
      <c r="F1207" s="2">
        <v>0</v>
      </c>
      <c r="G1207" s="3">
        <f t="shared" si="38"/>
        <v>4114.9084199999998</v>
      </c>
      <c r="H1207" s="3">
        <f t="shared" si="41"/>
        <v>0.76000000000021828</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6962.62</v>
      </c>
      <c r="D1208" s="2">
        <f>BILANCA!E204</f>
        <v>6962.62</v>
      </c>
      <c r="E1208" s="2">
        <v>0</v>
      </c>
      <c r="F1208" s="2">
        <v>0</v>
      </c>
      <c r="G1208" s="3">
        <f t="shared" si="38"/>
        <v>4135.7962800000005</v>
      </c>
      <c r="H1208" s="3">
        <f t="shared" si="41"/>
        <v>0.76000000000021828</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6962.62</v>
      </c>
      <c r="D1214" s="2">
        <f>BILANCA!E210</f>
        <v>6962.62</v>
      </c>
      <c r="E1214" s="2">
        <v>0</v>
      </c>
      <c r="F1214" s="2">
        <v>0</v>
      </c>
      <c r="G1214" s="3">
        <f t="shared" si="38"/>
        <v>4261.1234399999994</v>
      </c>
      <c r="H1214" s="3">
        <f t="shared" si="41"/>
        <v>0.76000000000021828</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4370062.9800000004</v>
      </c>
      <c r="D1223" s="2">
        <f>BILANCA!E219</f>
        <v>3473737.08</v>
      </c>
      <c r="E1223" s="2">
        <v>0</v>
      </c>
      <c r="F1223" s="2">
        <v>0</v>
      </c>
      <c r="G1223" s="3">
        <f t="shared" si="38"/>
        <v>2410635.4108199999</v>
      </c>
      <c r="H1223" s="3">
        <f t="shared" si="41"/>
        <v>9.999999962747097E-2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4370062.9800000004</v>
      </c>
      <c r="D1224" s="2">
        <f>BILANCA!E220</f>
        <v>3473737.08</v>
      </c>
      <c r="E1224" s="2">
        <v>0</v>
      </c>
      <c r="F1224" s="2">
        <v>0</v>
      </c>
      <c r="G1224" s="3">
        <f t="shared" si="38"/>
        <v>2421952.94796</v>
      </c>
      <c r="H1224" s="3">
        <f t="shared" si="41"/>
        <v>9.999999962747097E-2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4339039.07</v>
      </c>
      <c r="D1229" s="2">
        <f>BILANCA!E225</f>
        <v>3443919.17</v>
      </c>
      <c r="E1229" s="2">
        <v>0</v>
      </c>
      <c r="F1229" s="2">
        <v>0</v>
      </c>
      <c r="G1229" s="3">
        <f t="shared" si="38"/>
        <v>2458686.1527899997</v>
      </c>
      <c r="H1229" s="3">
        <f t="shared" si="41"/>
        <v>0.24000000022351742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31023.91</v>
      </c>
      <c r="D1237" s="2">
        <f>BILANCA!E233</f>
        <v>29817.91</v>
      </c>
      <c r="E1237" s="2">
        <v>0</v>
      </c>
      <c r="F1237" s="2">
        <v>0</v>
      </c>
      <c r="G1237" s="3">
        <f t="shared" si="38"/>
        <v>20579.758710000002</v>
      </c>
      <c r="H1237" s="3">
        <f t="shared" si="41"/>
        <v>0.18000000000029104</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69080.429999999993</v>
      </c>
      <c r="D1251" s="2">
        <f>BILANCA!E247</f>
        <v>673728.98</v>
      </c>
      <c r="E1251" s="2">
        <v>0</v>
      </c>
      <c r="F1251" s="2">
        <v>0</v>
      </c>
      <c r="G1251" s="3">
        <f>B1251/1000*C1251+B1251/500*D1251</f>
        <v>341385.75198999996</v>
      </c>
      <c r="H1251" s="3">
        <f>ABS(C1251-ROUND(C1251,0))+ABS(D1251-ROUND(D1251,0))</f>
        <v>0.45000000001164153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304.94</v>
      </c>
      <c r="D1252" s="2">
        <f>BILANCA!E248</f>
        <v>1171.46</v>
      </c>
      <c r="E1252" s="2">
        <v>0</v>
      </c>
      <c r="F1252" s="2">
        <v>0</v>
      </c>
      <c r="G1252" s="3">
        <f t="shared" si="38"/>
        <v>640.78211999999996</v>
      </c>
      <c r="H1252" s="3">
        <f t="shared" si="41"/>
        <v>0.52000000000003865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304.94</v>
      </c>
      <c r="D1254" s="2">
        <f>BILANCA!E250</f>
        <v>1171.46</v>
      </c>
      <c r="E1254" s="2">
        <v>0</v>
      </c>
      <c r="F1254" s="2">
        <v>0</v>
      </c>
      <c r="G1254" s="3">
        <f t="shared" si="38"/>
        <v>646.07783999999992</v>
      </c>
      <c r="H1254" s="3">
        <f t="shared" si="41"/>
        <v>0.52000000000003865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111757427.97000001</v>
      </c>
      <c r="D1255" s="2">
        <f>BILANCA!E251</f>
        <v>119771109.41</v>
      </c>
      <c r="E1255" s="2">
        <v>0</v>
      </c>
      <c r="F1255" s="2">
        <v>0</v>
      </c>
      <c r="G1255" s="3">
        <f t="shared" si="38"/>
        <v>86068413.463550001</v>
      </c>
      <c r="H1255" s="3">
        <f t="shared" si="41"/>
        <v>0.43999998271465302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107260748.17</v>
      </c>
      <c r="D1256" s="2">
        <f>BILANCA!E252</f>
        <v>117961063.19</v>
      </c>
      <c r="E1256" s="2">
        <v>0</v>
      </c>
      <c r="F1256" s="2">
        <v>0</v>
      </c>
      <c r="G1256" s="3">
        <f t="shared" si="38"/>
        <v>84422987.139299989</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112174673.12</v>
      </c>
      <c r="D1257" s="2">
        <f>BILANCA!E253</f>
        <v>122004074.81</v>
      </c>
      <c r="E1257" s="2">
        <v>0</v>
      </c>
      <c r="F1257" s="2">
        <v>0</v>
      </c>
      <c r="G1257" s="3">
        <f t="shared" si="38"/>
        <v>87977157.216780007</v>
      </c>
      <c r="H1257" s="3">
        <f t="shared" si="41"/>
        <v>0.31000000238418579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4913924.95</v>
      </c>
      <c r="D1258" s="2">
        <f>BILANCA!E254</f>
        <v>4043011.62</v>
      </c>
      <c r="E1258" s="2">
        <v>0</v>
      </c>
      <c r="F1258" s="2">
        <v>0</v>
      </c>
      <c r="G1258" s="3">
        <f t="shared" si="38"/>
        <v>3223987.1511200001</v>
      </c>
      <c r="H1258" s="3">
        <f t="shared" si="41"/>
        <v>0.42999999970197678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151904.66999999899</v>
      </c>
      <c r="D1259" s="2">
        <f>BILANCA!E255</f>
        <v>-5580341.3899999997</v>
      </c>
      <c r="E1259" s="2">
        <v>0</v>
      </c>
      <c r="F1259" s="2">
        <v>0</v>
      </c>
      <c r="G1259" s="3">
        <f t="shared" si="38"/>
        <v>-2741185.74939</v>
      </c>
      <c r="H1259" s="3">
        <f t="shared" si="41"/>
        <v>0.72000000067055225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7111059.3899999997</v>
      </c>
      <c r="D1260" s="2">
        <f>BILANCA!E256</f>
        <v>56461.26</v>
      </c>
      <c r="E1260" s="2">
        <v>0</v>
      </c>
      <c r="F1260" s="2">
        <v>0</v>
      </c>
      <c r="G1260" s="3">
        <f t="shared" si="38"/>
        <v>1805995.4774999998</v>
      </c>
      <c r="H1260" s="3">
        <f t="shared" si="41"/>
        <v>0.64999999966676114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7111059.3899999997</v>
      </c>
      <c r="D1261" s="2">
        <f>BILANCA!E257</f>
        <v>56461.26</v>
      </c>
      <c r="E1261" s="2">
        <v>0</v>
      </c>
      <c r="F1261" s="2">
        <v>0</v>
      </c>
      <c r="G1261" s="3">
        <f t="shared" si="38"/>
        <v>1813219.4594099999</v>
      </c>
      <c r="H1261" s="3">
        <f t="shared" si="41"/>
        <v>0.64999999966676114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6959154.7200000007</v>
      </c>
      <c r="D1264" s="2">
        <f>BILANCA!E260</f>
        <v>5636802.6499999994</v>
      </c>
      <c r="E1264" s="2">
        <v>0</v>
      </c>
      <c r="F1264" s="2">
        <v>0</v>
      </c>
      <c r="G1264" s="3">
        <f t="shared" si="38"/>
        <v>4631121.0450800005</v>
      </c>
      <c r="H1264" s="3">
        <f t="shared" si="41"/>
        <v>0.62999999988824129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6041310.7400000002</v>
      </c>
      <c r="D1266" s="2">
        <f>BILANCA!E262</f>
        <v>4674198.97</v>
      </c>
      <c r="E1266" s="2">
        <v>0</v>
      </c>
      <c r="F1266" s="2">
        <v>0</v>
      </c>
      <c r="G1266" s="3">
        <f t="shared" si="38"/>
        <v>3939765.4220799999</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917843.98</v>
      </c>
      <c r="D1267" s="2">
        <f>BILANCA!E263</f>
        <v>962603.68</v>
      </c>
      <c r="E1267" s="2">
        <v>0</v>
      </c>
      <c r="F1267" s="2">
        <v>0</v>
      </c>
      <c r="G1267" s="3">
        <f t="shared" si="38"/>
        <v>730664.19438</v>
      </c>
      <c r="H1267" s="3">
        <f t="shared" si="41"/>
        <v>0.33999999996740371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29052.42</v>
      </c>
      <c r="E1268" s="2">
        <v>0</v>
      </c>
      <c r="F1268" s="2">
        <v>0</v>
      </c>
      <c r="G1268" s="3">
        <f>B1268/1000*C1268+B1268/500*D1268</f>
        <v>14991.048719999999</v>
      </c>
      <c r="H1268" s="3">
        <f>ABS(C1268-ROUND(C1268,0))+ABS(D1268-ROUND(D1268,0))</f>
        <v>0.41999999999825377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1500</v>
      </c>
      <c r="E1275" s="2">
        <v>0</v>
      </c>
      <c r="F1275" s="2">
        <v>0</v>
      </c>
      <c r="G1275" s="3">
        <f t="shared" si="46"/>
        <v>795</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27552.42</v>
      </c>
      <c r="E1276" s="2">
        <v>0</v>
      </c>
      <c r="F1276" s="2">
        <v>0</v>
      </c>
      <c r="G1276" s="3">
        <f t="shared" si="46"/>
        <v>14657.88744</v>
      </c>
      <c r="H1276" s="3">
        <f t="shared" si="47"/>
        <v>0.41999999999825377</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4343812.2</v>
      </c>
      <c r="D1278" s="2">
        <f>BILANCA!E274</f>
        <v>7419032.4800000004</v>
      </c>
      <c r="E1278" s="2">
        <v>0</v>
      </c>
      <c r="F1278" s="2">
        <v>0</v>
      </c>
      <c r="G1278" s="3">
        <f t="shared" si="38"/>
        <v>5140743.0788800009</v>
      </c>
      <c r="H1278" s="3">
        <f t="shared" si="41"/>
        <v>0.68000000063329935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2244.7399999999998</v>
      </c>
      <c r="D1279" s="2">
        <f>BILANCA!E275</f>
        <v>2135.06</v>
      </c>
      <c r="E1279" s="2">
        <v>0</v>
      </c>
      <c r="F1279" s="2">
        <v>0</v>
      </c>
      <c r="G1279" s="3">
        <f t="shared" ref="G1279:G1294" si="48">B1279/1000*C1279+B1279/500*D1279</f>
        <v>1752.4973399999999</v>
      </c>
      <c r="H1279" s="3">
        <f t="shared" ref="H1279:H1294" si="49">ABS(C1279-ROUND(C1279,0))+ABS(D1279-ROUND(D1279,0))</f>
        <v>0.32000000000016371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1415283.85</v>
      </c>
      <c r="D1281" s="2">
        <f>BILANCA!E277</f>
        <v>4070484.06</v>
      </c>
      <c r="E1281" s="2">
        <v>0</v>
      </c>
      <c r="F1281" s="2">
        <v>0</v>
      </c>
      <c r="G1281" s="3">
        <f t="shared" si="48"/>
        <v>2589744.2838700004</v>
      </c>
      <c r="H1281" s="3">
        <f t="shared" si="49"/>
        <v>0.2099999999627471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89583.37</v>
      </c>
      <c r="E1282" s="2">
        <v>0</v>
      </c>
      <c r="F1282" s="2">
        <v>0</v>
      </c>
      <c r="G1282" s="3">
        <f t="shared" si="48"/>
        <v>48733.353280000003</v>
      </c>
      <c r="H1282" s="3">
        <f t="shared" si="49"/>
        <v>0.36999999999534339</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16194.78</v>
      </c>
      <c r="D1283" s="2">
        <f>BILANCA!E279</f>
        <v>17356</v>
      </c>
      <c r="E1283" s="2">
        <v>0</v>
      </c>
      <c r="F1283" s="2">
        <v>0</v>
      </c>
      <c r="G1283" s="3">
        <f t="shared" si="48"/>
        <v>13897.550940000001</v>
      </c>
      <c r="H1283" s="3">
        <f t="shared" si="49"/>
        <v>0.21999999999934516</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926009.57</v>
      </c>
      <c r="D1284" s="2">
        <f>BILANCA!E280</f>
        <v>397688.25</v>
      </c>
      <c r="E1284" s="2">
        <v>0</v>
      </c>
      <c r="F1284" s="2">
        <v>0</v>
      </c>
      <c r="G1284" s="3">
        <f t="shared" si="48"/>
        <v>471659.78318000003</v>
      </c>
      <c r="H1284" s="3">
        <f t="shared" si="49"/>
        <v>0.68000000005122274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6075.39</v>
      </c>
      <c r="D1285" s="2">
        <f>BILANCA!E281</f>
        <v>19752.14</v>
      </c>
      <c r="E1285" s="2">
        <v>0</v>
      </c>
      <c r="F1285" s="2">
        <v>0</v>
      </c>
      <c r="G1285" s="3">
        <f t="shared" si="48"/>
        <v>12534.409250000001</v>
      </c>
      <c r="H1285" s="3">
        <f t="shared" si="49"/>
        <v>0.52999999999974534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5157.6499999999996</v>
      </c>
      <c r="D1286" s="2">
        <f>BILANCA!E282</f>
        <v>294.47000000000003</v>
      </c>
      <c r="E1286" s="2">
        <v>0</v>
      </c>
      <c r="F1286" s="2">
        <v>0</v>
      </c>
      <c r="G1286" s="3">
        <f t="shared" si="48"/>
        <v>1586.0588400000001</v>
      </c>
      <c r="H1286" s="3">
        <f t="shared" si="49"/>
        <v>0.82000000000039108</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3897.87</v>
      </c>
      <c r="D1287" s="2">
        <f>BILANCA!E283</f>
        <v>3092337.69</v>
      </c>
      <c r="E1287" s="2">
        <v>0</v>
      </c>
      <c r="F1287" s="2">
        <v>0</v>
      </c>
      <c r="G1287" s="3">
        <f t="shared" si="48"/>
        <v>1714234.7902500001</v>
      </c>
      <c r="H1287" s="3">
        <f t="shared" si="49"/>
        <v>0.44000000005598849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457948.59</v>
      </c>
      <c r="D1289" s="2">
        <f>BILANCA!E285</f>
        <v>453472.14</v>
      </c>
      <c r="E1289" s="2">
        <v>0</v>
      </c>
      <c r="F1289" s="2">
        <v>0</v>
      </c>
      <c r="G1289" s="3">
        <f t="shared" si="48"/>
        <v>380805.11073000007</v>
      </c>
      <c r="H1289" s="3">
        <f t="shared" si="49"/>
        <v>0.54999999998835847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152314.89000000001</v>
      </c>
      <c r="D1290" s="2">
        <f>BILANCA!E286</f>
        <v>194513.04</v>
      </c>
      <c r="E1290" s="2">
        <v>0</v>
      </c>
      <c r="F1290" s="2">
        <v>0</v>
      </c>
      <c r="G1290" s="3">
        <f t="shared" si="48"/>
        <v>151575.47160000002</v>
      </c>
      <c r="H1290" s="3">
        <f t="shared" si="49"/>
        <v>0.14999999999417923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86668.45</v>
      </c>
      <c r="D1291" s="2">
        <f>BILANCA!E287</f>
        <v>81012.02</v>
      </c>
      <c r="E1291" s="2">
        <v>0</v>
      </c>
      <c r="F1291" s="2">
        <v>0</v>
      </c>
      <c r="G1291" s="3">
        <f t="shared" si="48"/>
        <v>69882.589690000008</v>
      </c>
      <c r="H1291" s="3">
        <f t="shared" si="49"/>
        <v>0.47000000000116415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138904.54999999999</v>
      </c>
      <c r="D1292" s="2">
        <f>BILANCA!E288</f>
        <v>238911.46</v>
      </c>
      <c r="E1292" s="2">
        <v>0</v>
      </c>
      <c r="F1292" s="2">
        <v>0</v>
      </c>
      <c r="G1292" s="3">
        <f t="shared" si="48"/>
        <v>173917.14653999996</v>
      </c>
      <c r="H1292" s="3">
        <f t="shared" si="49"/>
        <v>0.91000000000349246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2466826.4</v>
      </c>
      <c r="D1293" s="2">
        <f>BILANCA!E289</f>
        <v>2784962.76</v>
      </c>
      <c r="E1293" s="2">
        <v>0</v>
      </c>
      <c r="F1293" s="2">
        <v>0</v>
      </c>
      <c r="G1293" s="3">
        <f t="shared" si="48"/>
        <v>2274400.7933599995</v>
      </c>
      <c r="H1293" s="3">
        <f t="shared" si="49"/>
        <v>0.64000000013038516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81569.320000000007</v>
      </c>
      <c r="D1294" s="2">
        <f>BILANCA!E290</f>
        <v>47014.080000000002</v>
      </c>
      <c r="E1294" s="2">
        <v>0</v>
      </c>
      <c r="F1294" s="2">
        <v>0</v>
      </c>
      <c r="G1294" s="3">
        <f t="shared" si="48"/>
        <v>49869.68432</v>
      </c>
      <c r="H1294" s="3">
        <f t="shared" si="49"/>
        <v>0.40000000000873115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962.93</v>
      </c>
      <c r="D1295" s="2">
        <f>BILANCA!E291</f>
        <v>407.55</v>
      </c>
      <c r="E1295" s="2">
        <v>0</v>
      </c>
      <c r="F1295" s="2">
        <v>0</v>
      </c>
      <c r="G1295" s="3">
        <f t="shared" si="38"/>
        <v>506.73854999999998</v>
      </c>
      <c r="H1295" s="3">
        <f t="shared" si="41"/>
        <v>0.52000000000003865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962.93</v>
      </c>
      <c r="D1297" s="2">
        <f>BILANCA!E293</f>
        <v>407.55</v>
      </c>
      <c r="E1297" s="2">
        <v>0</v>
      </c>
      <c r="F1297" s="2">
        <v>0</v>
      </c>
      <c r="G1297" s="3">
        <f t="shared" si="50"/>
        <v>510.29460999999998</v>
      </c>
      <c r="H1297" s="3">
        <f t="shared" si="51"/>
        <v>0.52000000000003865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28324105.300000001</v>
      </c>
      <c r="D1301" s="2">
        <f>BILANCA!E297</f>
        <v>84654461.760000005</v>
      </c>
      <c r="E1301" s="2">
        <v>0</v>
      </c>
      <c r="F1301" s="2">
        <v>0</v>
      </c>
      <c r="G1301" s="3">
        <f t="shared" si="38"/>
        <v>57511211.38662</v>
      </c>
      <c r="H1301" s="3">
        <f t="shared" si="41"/>
        <v>0.53999999538064003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28324105.300000001</v>
      </c>
      <c r="D1302" s="2">
        <f>BILANCA!E298</f>
        <v>84654461.760000005</v>
      </c>
      <c r="E1302" s="2">
        <v>0</v>
      </c>
      <c r="F1302" s="2">
        <v>0</v>
      </c>
      <c r="G1302" s="3">
        <f t="shared" si="38"/>
        <v>57708844.415439993</v>
      </c>
      <c r="H1302" s="3">
        <f t="shared" si="41"/>
        <v>0.53999999538064003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331030.83</v>
      </c>
      <c r="D1303" s="2">
        <f>BILANCA!E300</f>
        <v>329230.83</v>
      </c>
      <c r="E1303" s="2">
        <v>0</v>
      </c>
      <c r="F1303" s="2">
        <v>0</v>
      </c>
      <c r="G1303" s="3">
        <f t="shared" si="38"/>
        <v>289921.29956999997</v>
      </c>
      <c r="H1303" s="3">
        <f t="shared" si="41"/>
        <v>0.33999999996740371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3044916.12</v>
      </c>
      <c r="D1305" s="2">
        <f>BILANCA!E302</f>
        <v>3260740.36</v>
      </c>
      <c r="E1305" s="2">
        <v>0</v>
      </c>
      <c r="F1305" s="2">
        <v>0</v>
      </c>
      <c r="G1305" s="3">
        <f t="shared" si="38"/>
        <v>2822087.0677999998</v>
      </c>
      <c r="H1305" s="3">
        <f t="shared" si="41"/>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1471077.8</v>
      </c>
      <c r="D1306" s="2">
        <f>BILANCA!E303</f>
        <v>4325935.67</v>
      </c>
      <c r="E1306" s="2">
        <v>0</v>
      </c>
      <c r="F1306" s="2">
        <v>0</v>
      </c>
      <c r="G1306" s="3">
        <f t="shared" si="38"/>
        <v>2996392.9454399999</v>
      </c>
      <c r="H1306" s="3">
        <f t="shared" si="41"/>
        <v>0.53000000002793968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251094.47</v>
      </c>
      <c r="D1307" s="2">
        <f>BILANCA!E304</f>
        <v>749954.91</v>
      </c>
      <c r="E1307" s="2">
        <v>0</v>
      </c>
      <c r="F1307" s="2">
        <v>0</v>
      </c>
      <c r="G1307" s="3">
        <f>B1307/1000*C1307+B1307/500*D1307</f>
        <v>520048.27412999998</v>
      </c>
      <c r="H1307" s="3">
        <f>ABS(C1307-ROUND(C1307,0))+ABS(D1307-ROUND(D1307,0))</f>
        <v>0.55999999996856786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963.33</v>
      </c>
      <c r="D1308" s="2">
        <f>BILANCA!E305</f>
        <v>407.95</v>
      </c>
      <c r="E1308" s="2">
        <v>0</v>
      </c>
      <c r="F1308" s="2">
        <v>0</v>
      </c>
      <c r="G1308" s="3">
        <f t="shared" ref="G1308:G1581" si="52">B1308/1000*C1308+B1308/500*D1308</f>
        <v>530.21054000000004</v>
      </c>
      <c r="H1308" s="3">
        <f t="shared" si="41"/>
        <v>0.3800000000000523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0.4</v>
      </c>
      <c r="D1310" s="2">
        <f>BILANCA!E307</f>
        <v>0.4</v>
      </c>
      <c r="E1310" s="2">
        <v>0</v>
      </c>
      <c r="F1310" s="2">
        <v>0</v>
      </c>
      <c r="G1310" s="3">
        <f>B1310/1000*C1310+B1310/500*D1310</f>
        <v>0.36</v>
      </c>
      <c r="H1310" s="3">
        <f>ABS(C1310-ROUND(C1310,0))+ABS(D1310-ROUND(D1310,0))</f>
        <v>0.8</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105095.03999999999</v>
      </c>
      <c r="D1311" s="2">
        <f>BILANCA!E308</f>
        <v>147133.79999999999</v>
      </c>
      <c r="E1311" s="2">
        <v>0</v>
      </c>
      <c r="F1311" s="2">
        <v>0</v>
      </c>
      <c r="G1311" s="3">
        <f t="shared" si="52"/>
        <v>120208.15463999999</v>
      </c>
      <c r="H1311" s="3">
        <f t="shared" si="41"/>
        <v>0.24000000000523869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69383.22</v>
      </c>
      <c r="D1312" s="2">
        <f>BILANCA!E309</f>
        <v>51178.43</v>
      </c>
      <c r="E1312" s="2">
        <v>0</v>
      </c>
      <c r="F1312" s="2">
        <v>0</v>
      </c>
      <c r="G1312" s="3">
        <f t="shared" si="52"/>
        <v>51865.504159999997</v>
      </c>
      <c r="H1312" s="3">
        <f t="shared" si="41"/>
        <v>0.65000000000145519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395880.26</v>
      </c>
      <c r="D1314" s="2">
        <f>BILANCA!E311</f>
        <v>381259.05</v>
      </c>
      <c r="E1314" s="2">
        <v>0</v>
      </c>
      <c r="F1314" s="2">
        <v>0</v>
      </c>
      <c r="G1314" s="3">
        <f t="shared" si="52"/>
        <v>352153.10144</v>
      </c>
      <c r="H1314" s="3">
        <f t="shared" si="41"/>
        <v>0.30999999999767169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174.21</v>
      </c>
      <c r="E1317" s="2">
        <v>0</v>
      </c>
      <c r="F1317" s="2">
        <v>0</v>
      </c>
      <c r="G1317" s="3">
        <f t="shared" si="53"/>
        <v>106.96494</v>
      </c>
      <c r="H1317" s="3">
        <f t="shared" si="54"/>
        <v>0.21000000000000796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1713748.75</v>
      </c>
      <c r="D1339" s="2">
        <f>BILANCA!E336</f>
        <v>973914.56</v>
      </c>
      <c r="E1339" s="2">
        <v>0</v>
      </c>
      <c r="F1339" s="2">
        <v>0</v>
      </c>
      <c r="G1339" s="3">
        <f t="shared" si="52"/>
        <v>1204659.1192300001</v>
      </c>
      <c r="H1339" s="3">
        <f t="shared" si="41"/>
        <v>0.68999999994412065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4098614.87</v>
      </c>
      <c r="D1340" s="2">
        <f>BILANCA!E337</f>
        <v>6261992.6799999997</v>
      </c>
      <c r="E1340" s="2">
        <v>0</v>
      </c>
      <c r="F1340" s="2">
        <v>0</v>
      </c>
      <c r="G1340" s="3">
        <f t="shared" si="52"/>
        <v>5485458.0759000005</v>
      </c>
      <c r="H1340" s="3">
        <f t="shared" si="41"/>
        <v>0.45000000018626451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14639.36</v>
      </c>
      <c r="D1341" s="2">
        <f>BILANCA!E338</f>
        <v>693354.03</v>
      </c>
      <c r="E1341" s="2">
        <v>0</v>
      </c>
      <c r="F1341" s="2">
        <v>0</v>
      </c>
      <c r="G1341" s="3">
        <f t="shared" si="52"/>
        <v>463845.99602000008</v>
      </c>
      <c r="H1341" s="3">
        <f t="shared" si="41"/>
        <v>0.39000000002852175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2056626.78</v>
      </c>
      <c r="D1342" s="2">
        <f>BILANCA!E339</f>
        <v>282072.02</v>
      </c>
      <c r="E1342" s="2">
        <v>0</v>
      </c>
      <c r="F1342" s="2">
        <v>0</v>
      </c>
      <c r="G1342" s="3">
        <f t="shared" si="52"/>
        <v>870095.91224000009</v>
      </c>
      <c r="H1342" s="3">
        <f t="shared" si="41"/>
        <v>0.23999999999068677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6962.62</v>
      </c>
      <c r="D1344" s="2">
        <f>BILANCA!E341</f>
        <v>6962.62</v>
      </c>
      <c r="E1344" s="2">
        <v>0</v>
      </c>
      <c r="F1344" s="2">
        <v>0</v>
      </c>
      <c r="G1344" s="3">
        <f t="shared" si="52"/>
        <v>6976.5452400000004</v>
      </c>
      <c r="H1344" s="3">
        <f t="shared" si="41"/>
        <v>0.76000000000021828</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4370062.9800000004</v>
      </c>
      <c r="D1346" s="2">
        <f>BILANCA!E343</f>
        <v>3473737.08</v>
      </c>
      <c r="E1346" s="2">
        <v>0</v>
      </c>
      <c r="F1346" s="2">
        <v>0</v>
      </c>
      <c r="G1346" s="3">
        <f t="shared" si="52"/>
        <v>3802692.4790400006</v>
      </c>
      <c r="H1346" s="3">
        <f t="shared" si="41"/>
        <v>9.999999962747097E-2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610480.16</v>
      </c>
      <c r="D1347" s="2">
        <f>BILANCA!E344</f>
        <v>588703.94999999995</v>
      </c>
      <c r="E1347" s="2">
        <v>0</v>
      </c>
      <c r="F1347" s="2">
        <v>0</v>
      </c>
      <c r="G1347" s="3">
        <f t="shared" si="52"/>
        <v>602518.27622</v>
      </c>
      <c r="H1347" s="3">
        <f t="shared" si="41"/>
        <v>0.21000000007916242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863.89</v>
      </c>
      <c r="D1368" s="2">
        <f>BILANCA!E365</f>
        <v>1624.69</v>
      </c>
      <c r="E1368" s="2">
        <v>0</v>
      </c>
      <c r="F1368" s="2">
        <v>0</v>
      </c>
      <c r="G1368" s="3">
        <f t="shared" si="57"/>
        <v>1472.5506599999999</v>
      </c>
      <c r="H1368" s="3">
        <f t="shared" si="58"/>
        <v>0.41999999999995907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3602.63</v>
      </c>
      <c r="D1369" s="2">
        <f>BILANCA!E366</f>
        <v>3602.63</v>
      </c>
      <c r="E1369" s="2">
        <v>0</v>
      </c>
      <c r="F1369" s="2">
        <v>0</v>
      </c>
      <c r="G1369" s="3">
        <f t="shared" si="57"/>
        <v>3880.03251</v>
      </c>
      <c r="H1369" s="3">
        <f t="shared" si="58"/>
        <v>0.73999999999978172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16240</v>
      </c>
      <c r="D1370" s="2">
        <f>BILANCA!E367</f>
        <v>10840</v>
      </c>
      <c r="E1370" s="2">
        <v>0</v>
      </c>
      <c r="F1370" s="2">
        <v>0</v>
      </c>
      <c r="G1370" s="3">
        <f t="shared" si="57"/>
        <v>13651.199999999999</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612.74</v>
      </c>
      <c r="D1371" s="2">
        <f>BILANCA!E368</f>
        <v>522.14</v>
      </c>
      <c r="E1371" s="2">
        <v>0</v>
      </c>
      <c r="F1371" s="2">
        <v>0</v>
      </c>
      <c r="G1371" s="3">
        <f t="shared" si="57"/>
        <v>598.18421999999998</v>
      </c>
      <c r="H1371" s="3">
        <f t="shared" si="58"/>
        <v>0.39999999999997726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532533.15</v>
      </c>
      <c r="E1374" s="2">
        <v>0</v>
      </c>
      <c r="F1374" s="2">
        <v>0</v>
      </c>
      <c r="G1374" s="3">
        <f t="shared" si="59"/>
        <v>387684.13319999998</v>
      </c>
      <c r="H1374" s="3">
        <f t="shared" si="60"/>
        <v>0.15000000002328306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66193.98</v>
      </c>
      <c r="E1381" s="2">
        <v>0</v>
      </c>
      <c r="F1381" s="2">
        <v>0</v>
      </c>
      <c r="G1381" s="3">
        <f t="shared" si="59"/>
        <v>49115.933159999993</v>
      </c>
      <c r="H1381" s="3">
        <f t="shared" si="60"/>
        <v>2.0000000004074536E-2</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45134.93</v>
      </c>
      <c r="D1382" s="2">
        <f>BILANCA!E379</f>
        <v>3059.01</v>
      </c>
      <c r="E1382" s="2">
        <v>0</v>
      </c>
      <c r="F1382" s="2">
        <v>0</v>
      </c>
      <c r="G1382" s="3">
        <f t="shared" si="59"/>
        <v>19066.097399999999</v>
      </c>
      <c r="H1382" s="3">
        <f t="shared" si="60"/>
        <v>7.999999999992724E-2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2626.24</v>
      </c>
      <c r="D1383" s="2">
        <f>BILANCA!E380</f>
        <v>55353.38</v>
      </c>
      <c r="E1383" s="2">
        <v>0</v>
      </c>
      <c r="F1383" s="2">
        <v>0</v>
      </c>
      <c r="G1383" s="3">
        <f t="shared" si="59"/>
        <v>42273.208999999995</v>
      </c>
      <c r="H1383" s="3">
        <f t="shared" si="60"/>
        <v>0.61999999999716238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10717225.99</v>
      </c>
      <c r="D1390" s="2">
        <f>BILANCA!E387</f>
        <v>10313035.699999999</v>
      </c>
      <c r="E1390" s="2">
        <v>0</v>
      </c>
      <c r="F1390" s="2">
        <v>0</v>
      </c>
      <c r="G1390" s="3">
        <f t="shared" ref="G1390:G1399" si="61">B1390/1000*C1390+B1390/500*D1390</f>
        <v>11910453.008199999</v>
      </c>
      <c r="H1390" s="3">
        <f t="shared" ref="H1390:H1399" si="62">ABS(C1390-ROUND(C1390,0))+ABS(D1390-ROUND(D1390,0))</f>
        <v>0.31000000052154064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84572.52</v>
      </c>
      <c r="E1391" s="2">
        <v>0</v>
      </c>
      <c r="F1391" s="2">
        <v>0</v>
      </c>
      <c r="G1391" s="3">
        <f t="shared" si="61"/>
        <v>64444.260240000003</v>
      </c>
      <c r="H1391" s="3">
        <f t="shared" si="62"/>
        <v>0.47999999999592546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16763239.369999999</v>
      </c>
      <c r="D1394" s="2">
        <f>BILANCA!E391</f>
        <v>25217219.66</v>
      </c>
      <c r="E1394" s="2">
        <v>0</v>
      </c>
      <c r="F1394" s="2">
        <v>0</v>
      </c>
      <c r="G1394" s="3">
        <f t="shared" si="61"/>
        <v>25803908.616960004</v>
      </c>
      <c r="H1394" s="3">
        <f t="shared" si="62"/>
        <v>0.70999999903142452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132638.67000000001</v>
      </c>
      <c r="D1395" s="2">
        <f>BILANCA!E392</f>
        <v>75525.36</v>
      </c>
      <c r="E1395" s="2">
        <v>0</v>
      </c>
      <c r="F1395" s="2">
        <v>0</v>
      </c>
      <c r="G1395" s="3">
        <f t="shared" si="61"/>
        <v>109220.41515000002</v>
      </c>
      <c r="H1395" s="3">
        <f t="shared" si="62"/>
        <v>0.68999999998777639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7936507.8300000001</v>
      </c>
      <c r="E1396" s="2">
        <v>0</v>
      </c>
      <c r="F1396" s="2">
        <v>0</v>
      </c>
      <c r="G1396" s="3">
        <f t="shared" si="61"/>
        <v>6126984.04476</v>
      </c>
      <c r="H1396" s="3">
        <f t="shared" si="62"/>
        <v>0.16999999992549419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187646.4</v>
      </c>
      <c r="E1397" s="2">
        <v>0</v>
      </c>
      <c r="F1397" s="2">
        <v>0</v>
      </c>
      <c r="G1397" s="3">
        <f t="shared" si="61"/>
        <v>145238.31359999999</v>
      </c>
      <c r="H1397" s="3">
        <f t="shared" si="62"/>
        <v>0.39999999999417923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40132969.289999999</v>
      </c>
      <c r="E1399" s="2">
        <v>0</v>
      </c>
      <c r="F1399" s="2">
        <v>0</v>
      </c>
      <c r="G1399" s="3">
        <f t="shared" si="61"/>
        <v>31223450.107620001</v>
      </c>
      <c r="H1399" s="3">
        <f t="shared" si="62"/>
        <v>0.28999999910593033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711001.27</v>
      </c>
      <c r="D1400" s="14">
        <f>BILANCA!E397</f>
        <v>706985</v>
      </c>
      <c r="E1400" s="14">
        <v>0</v>
      </c>
      <c r="F1400" s="14">
        <v>0</v>
      </c>
      <c r="G1400" s="15">
        <f t="shared" si="52"/>
        <v>828738.79530000011</v>
      </c>
      <c r="H1400" s="15">
        <f t="shared" si="41"/>
        <v>0.27000000001862645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4640184.8900000006</v>
      </c>
      <c r="D1401" s="7">
        <f>'RAS-funkcijski'!E5</f>
        <v>5806323.1100000003</v>
      </c>
      <c r="E1401" s="7">
        <v>0</v>
      </c>
      <c r="F1401" s="7">
        <v>0</v>
      </c>
      <c r="G1401" s="8">
        <f t="shared" si="52"/>
        <v>16252.831110000001</v>
      </c>
      <c r="H1401" s="8">
        <f t="shared" si="41"/>
        <v>0.21999999973922968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4442252.3600000003</v>
      </c>
      <c r="D1402" s="2">
        <f>'RAS-funkcijski'!E6</f>
        <v>5122198.13</v>
      </c>
      <c r="E1402" s="2">
        <v>0</v>
      </c>
      <c r="F1402" s="2">
        <v>0</v>
      </c>
      <c r="G1402" s="3">
        <f t="shared" si="52"/>
        <v>29373.29724</v>
      </c>
      <c r="H1402" s="3">
        <f t="shared" si="41"/>
        <v>0.49000000022351742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4442252.3600000003</v>
      </c>
      <c r="D1403" s="2">
        <f>'RAS-funkcijski'!E7</f>
        <v>5122198.13</v>
      </c>
      <c r="E1403" s="2">
        <v>0</v>
      </c>
      <c r="F1403" s="2">
        <v>0</v>
      </c>
      <c r="G1403" s="3">
        <f t="shared" si="52"/>
        <v>44059.94586</v>
      </c>
      <c r="H1403" s="3">
        <f t="shared" si="41"/>
        <v>0.49000000022351742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129274.24000000001</v>
      </c>
      <c r="D1409" s="2">
        <f>'RAS-funkcijski'!E13</f>
        <v>95333.73</v>
      </c>
      <c r="E1409" s="2">
        <v>0</v>
      </c>
      <c r="F1409" s="2">
        <v>0</v>
      </c>
      <c r="G1409" s="3">
        <f t="shared" si="52"/>
        <v>2879.4752999999996</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129274.24000000001</v>
      </c>
      <c r="D1410" s="2">
        <f>'RAS-funkcijski'!E14</f>
        <v>95333.73</v>
      </c>
      <c r="E1410" s="2">
        <v>0</v>
      </c>
      <c r="F1410" s="2">
        <v>0</v>
      </c>
      <c r="G1410" s="3">
        <f t="shared" si="52"/>
        <v>3199.4170000000004</v>
      </c>
      <c r="H1410" s="3">
        <f t="shared" si="41"/>
        <v>0.51000000000931323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68658.289999999994</v>
      </c>
      <c r="D1415" s="2">
        <f>'RAS-funkcijski'!E19</f>
        <v>588791.25</v>
      </c>
      <c r="E1415" s="2">
        <v>0</v>
      </c>
      <c r="F1415" s="2">
        <v>0</v>
      </c>
      <c r="G1415" s="3">
        <f t="shared" si="52"/>
        <v>18693.611849999998</v>
      </c>
      <c r="H1415" s="3">
        <f t="shared" si="41"/>
        <v>0.53999999999359716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133719.53</v>
      </c>
      <c r="D1418" s="2">
        <f>'RAS-funkcijski'!E22</f>
        <v>132864.62</v>
      </c>
      <c r="E1418" s="2">
        <v>0</v>
      </c>
      <c r="F1418" s="2">
        <v>0</v>
      </c>
      <c r="G1418" s="3">
        <f t="shared" si="52"/>
        <v>7190.0778599999994</v>
      </c>
      <c r="H1418" s="3">
        <f t="shared" si="41"/>
        <v>0.85000000000582077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133719.53</v>
      </c>
      <c r="D1423" s="2">
        <f>'RAS-funkcijski'!E27</f>
        <v>132864.62</v>
      </c>
      <c r="E1423" s="2">
        <v>0</v>
      </c>
      <c r="F1423" s="2">
        <v>0</v>
      </c>
      <c r="G1423" s="3">
        <f t="shared" si="52"/>
        <v>9187.3217100000002</v>
      </c>
      <c r="H1423" s="3">
        <f t="shared" si="41"/>
        <v>0.85000000000582077</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271028.25</v>
      </c>
      <c r="D1424" s="2">
        <f>'RAS-funkcijski'!E28</f>
        <v>170986.79</v>
      </c>
      <c r="E1424" s="2">
        <v>0</v>
      </c>
      <c r="F1424" s="2">
        <v>0</v>
      </c>
      <c r="G1424" s="3">
        <f t="shared" si="52"/>
        <v>14712.04392</v>
      </c>
      <c r="H1424" s="3">
        <f t="shared" si="41"/>
        <v>0.45999999999185093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204763.21</v>
      </c>
      <c r="D1426" s="2">
        <f>'RAS-funkcijski'!E30</f>
        <v>153700</v>
      </c>
      <c r="E1426" s="2">
        <v>0</v>
      </c>
      <c r="F1426" s="2">
        <v>0</v>
      </c>
      <c r="G1426" s="3">
        <f t="shared" si="52"/>
        <v>13316.243459999998</v>
      </c>
      <c r="H1426" s="3">
        <f t="shared" si="41"/>
        <v>0.20999999999185093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66265.039999999994</v>
      </c>
      <c r="D1430" s="2">
        <f>'RAS-funkcijski'!E34</f>
        <v>17286.79</v>
      </c>
      <c r="E1430" s="2">
        <v>0</v>
      </c>
      <c r="F1430" s="2">
        <v>0</v>
      </c>
      <c r="G1430" s="3">
        <f t="shared" si="52"/>
        <v>3025.1585999999998</v>
      </c>
      <c r="H1430" s="3">
        <f t="shared" si="41"/>
        <v>0.24999999999272404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8501513.6500000004</v>
      </c>
      <c r="D1431" s="2">
        <f>'RAS-funkcijski'!E35</f>
        <v>5818464.8900000006</v>
      </c>
      <c r="E1431" s="2">
        <v>0</v>
      </c>
      <c r="F1431" s="2">
        <v>0</v>
      </c>
      <c r="G1431" s="3">
        <f t="shared" si="52"/>
        <v>624291.74632999999</v>
      </c>
      <c r="H1431" s="3">
        <f t="shared" si="41"/>
        <v>0.45999999903142452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486123.80000000005</v>
      </c>
      <c r="D1432" s="2">
        <f>'RAS-funkcijski'!E36</f>
        <v>650358.03</v>
      </c>
      <c r="E1432" s="2">
        <v>0</v>
      </c>
      <c r="F1432" s="2">
        <v>0</v>
      </c>
      <c r="G1432" s="3">
        <f t="shared" si="52"/>
        <v>57178.875520000001</v>
      </c>
      <c r="H1432" s="3">
        <f t="shared" si="41"/>
        <v>0.22999999998137355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165761.79</v>
      </c>
      <c r="D1433" s="2">
        <f>'RAS-funkcijski'!E37</f>
        <v>226149.68</v>
      </c>
      <c r="E1433" s="2">
        <v>0</v>
      </c>
      <c r="F1433" s="2">
        <v>0</v>
      </c>
      <c r="G1433" s="3">
        <f t="shared" si="52"/>
        <v>20396.017950000001</v>
      </c>
      <c r="H1433" s="3">
        <f t="shared" si="41"/>
        <v>0.52999999999883585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320362.01</v>
      </c>
      <c r="D1434" s="2">
        <f>'RAS-funkcijski'!E38</f>
        <v>424208.35</v>
      </c>
      <c r="E1434" s="2">
        <v>0</v>
      </c>
      <c r="F1434" s="2">
        <v>0</v>
      </c>
      <c r="G1434" s="3">
        <f t="shared" si="52"/>
        <v>39738.476139999999</v>
      </c>
      <c r="H1434" s="3">
        <f t="shared" si="41"/>
        <v>0.35999999998603016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811078.34000000008</v>
      </c>
      <c r="D1435" s="2">
        <f>'RAS-funkcijski'!E39</f>
        <v>1077181.2</v>
      </c>
      <c r="E1435" s="2">
        <v>0</v>
      </c>
      <c r="F1435" s="2">
        <v>0</v>
      </c>
      <c r="G1435" s="3">
        <f t="shared" si="52"/>
        <v>103790.42590000002</v>
      </c>
      <c r="H1435" s="3">
        <f t="shared" si="41"/>
        <v>0.5400000000372529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761400.93</v>
      </c>
      <c r="D1436" s="2">
        <f>'RAS-funkcijski'!E40</f>
        <v>1005133.19</v>
      </c>
      <c r="E1436" s="2">
        <v>0</v>
      </c>
      <c r="F1436" s="2">
        <v>0</v>
      </c>
      <c r="G1436" s="3">
        <f t="shared" si="52"/>
        <v>99780.023159999982</v>
      </c>
      <c r="H1436" s="3">
        <f t="shared" si="41"/>
        <v>0.2599999998928979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49677.41</v>
      </c>
      <c r="D1438" s="2">
        <f>'RAS-funkcijski'!E42</f>
        <v>72048.009999999995</v>
      </c>
      <c r="E1438" s="2">
        <v>0</v>
      </c>
      <c r="F1438" s="2">
        <v>0</v>
      </c>
      <c r="G1438" s="3">
        <f t="shared" si="52"/>
        <v>7363.390339999999</v>
      </c>
      <c r="H1438" s="3">
        <f t="shared" si="41"/>
        <v>0.41999999999825377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1552.16</v>
      </c>
      <c r="D1439" s="2">
        <f>'RAS-funkcijski'!E43</f>
        <v>0</v>
      </c>
      <c r="E1439" s="2">
        <v>0</v>
      </c>
      <c r="F1439" s="2">
        <v>0</v>
      </c>
      <c r="G1439" s="3">
        <f t="shared" si="52"/>
        <v>60.534240000000004</v>
      </c>
      <c r="H1439" s="3">
        <f t="shared" si="41"/>
        <v>0.16000000000008185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1552.16</v>
      </c>
      <c r="D1441" s="2">
        <f>'RAS-funkcijski'!E45</f>
        <v>0</v>
      </c>
      <c r="E1441" s="2">
        <v>0</v>
      </c>
      <c r="F1441" s="2">
        <v>0</v>
      </c>
      <c r="G1441" s="3">
        <f t="shared" si="52"/>
        <v>63.638560000000005</v>
      </c>
      <c r="H1441" s="3">
        <f t="shared" si="63"/>
        <v>0.16000000000008185</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2161146.11</v>
      </c>
      <c r="D1450" s="2">
        <f>'RAS-funkcijski'!E54</f>
        <v>2601777.14</v>
      </c>
      <c r="E1450" s="2">
        <v>0</v>
      </c>
      <c r="F1450" s="2">
        <v>0</v>
      </c>
      <c r="G1450" s="3">
        <f t="shared" si="52"/>
        <v>368235.01950000005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2161146.11</v>
      </c>
      <c r="D1451" s="2">
        <f>'RAS-funkcijski'!E55</f>
        <v>2601777.14</v>
      </c>
      <c r="E1451" s="2">
        <v>0</v>
      </c>
      <c r="F1451" s="2">
        <v>0</v>
      </c>
      <c r="G1451" s="3">
        <f t="shared" si="52"/>
        <v>375599.71989000001</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3025904.38</v>
      </c>
      <c r="D1456" s="2">
        <f>'RAS-funkcijski'!E60</f>
        <v>1900.26</v>
      </c>
      <c r="E1456" s="2">
        <v>0</v>
      </c>
      <c r="F1456" s="2">
        <v>0</v>
      </c>
      <c r="G1456" s="3">
        <f t="shared" si="52"/>
        <v>169663.47440000001</v>
      </c>
      <c r="H1456" s="3">
        <f t="shared" si="63"/>
        <v>0.6399999998882322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1075469.93</v>
      </c>
      <c r="D1457" s="2">
        <f>'RAS-funkcijski'!E61</f>
        <v>594037.52</v>
      </c>
      <c r="E1457" s="2">
        <v>0</v>
      </c>
      <c r="F1457" s="2">
        <v>0</v>
      </c>
      <c r="G1457" s="3">
        <f t="shared" si="52"/>
        <v>129022.06329000001</v>
      </c>
      <c r="H1457" s="3">
        <f t="shared" si="63"/>
        <v>0.55000000004656613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836807.83</v>
      </c>
      <c r="D1460" s="2">
        <f>'RAS-funkcijski'!E64</f>
        <v>347856.79</v>
      </c>
      <c r="E1460" s="2">
        <v>0</v>
      </c>
      <c r="F1460" s="2">
        <v>0</v>
      </c>
      <c r="G1460" s="3">
        <f t="shared" si="52"/>
        <v>91951.284599999984</v>
      </c>
      <c r="H1460" s="3">
        <f t="shared" si="63"/>
        <v>0.38000000006286427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238662.1</v>
      </c>
      <c r="D1461" s="2">
        <f>'RAS-funkcijski'!E65</f>
        <v>246180.73</v>
      </c>
      <c r="E1461" s="2">
        <v>0</v>
      </c>
      <c r="F1461" s="2">
        <v>0</v>
      </c>
      <c r="G1461" s="3">
        <f t="shared" si="52"/>
        <v>44592.437160000001</v>
      </c>
      <c r="H1461" s="3">
        <f t="shared" si="63"/>
        <v>0.36999999999534339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940238.93</v>
      </c>
      <c r="D1470" s="2">
        <f>'RAS-funkcijski'!E74</f>
        <v>893210.74</v>
      </c>
      <c r="E1470" s="2">
        <v>0</v>
      </c>
      <c r="F1470" s="2">
        <v>0</v>
      </c>
      <c r="G1470" s="3">
        <f t="shared" si="52"/>
        <v>190866.22870000004</v>
      </c>
      <c r="H1470" s="3">
        <f t="shared" si="63"/>
        <v>0.32999999995809048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1039536.47</v>
      </c>
      <c r="D1471" s="2">
        <f>'RAS-funkcijski'!E75</f>
        <v>908629.8</v>
      </c>
      <c r="E1471" s="2">
        <v>0</v>
      </c>
      <c r="F1471" s="2">
        <v>0</v>
      </c>
      <c r="G1471" s="3">
        <f t="shared" si="52"/>
        <v>202832.52096999998</v>
      </c>
      <c r="H1471" s="3">
        <f t="shared" si="63"/>
        <v>0.66999999992549419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65.349999999999994</v>
      </c>
      <c r="D1472" s="2">
        <f>'RAS-funkcijski'!E76</f>
        <v>0</v>
      </c>
      <c r="E1472" s="2">
        <v>0</v>
      </c>
      <c r="F1472" s="2">
        <v>0</v>
      </c>
      <c r="G1472" s="3">
        <f t="shared" si="52"/>
        <v>4.7051999999999996</v>
      </c>
      <c r="H1472" s="3">
        <f t="shared" si="63"/>
        <v>0.34999999999999432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1017096.12</v>
      </c>
      <c r="D1475" s="2">
        <f>'RAS-funkcijski'!E79</f>
        <v>877417.3</v>
      </c>
      <c r="E1475" s="2">
        <v>0</v>
      </c>
      <c r="F1475" s="2">
        <v>0</v>
      </c>
      <c r="G1475" s="3">
        <f t="shared" si="52"/>
        <v>207894.804</v>
      </c>
      <c r="H1475" s="3">
        <f t="shared" si="63"/>
        <v>0.42000000004190952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22375</v>
      </c>
      <c r="D1477" s="2">
        <f>'RAS-funkcijski'!E81</f>
        <v>31212.5</v>
      </c>
      <c r="E1477" s="2">
        <v>0</v>
      </c>
      <c r="F1477" s="2">
        <v>0</v>
      </c>
      <c r="G1477" s="3">
        <f t="shared" si="52"/>
        <v>6529.6</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205243.53999999998</v>
      </c>
      <c r="D1478" s="2">
        <f>'RAS-funkcijski'!E82</f>
        <v>331930.03999999998</v>
      </c>
      <c r="E1478" s="2">
        <v>0</v>
      </c>
      <c r="F1478" s="2">
        <v>0</v>
      </c>
      <c r="G1478" s="3">
        <f t="shared" si="52"/>
        <v>67790.08236</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205237.58</v>
      </c>
      <c r="D1480" s="2">
        <f>'RAS-funkcijski'!E84</f>
        <v>331930.03999999998</v>
      </c>
      <c r="E1480" s="2">
        <v>0</v>
      </c>
      <c r="F1480" s="2">
        <v>0</v>
      </c>
      <c r="G1480" s="3">
        <f t="shared" si="52"/>
        <v>69527.8128</v>
      </c>
      <c r="H1480" s="3">
        <f t="shared" si="63"/>
        <v>0.45999999999185093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5.96</v>
      </c>
      <c r="D1481" s="2">
        <f>'RAS-funkcijski'!E85</f>
        <v>0</v>
      </c>
      <c r="E1481" s="2">
        <v>0</v>
      </c>
      <c r="F1481" s="2">
        <v>0</v>
      </c>
      <c r="G1481" s="3">
        <f t="shared" si="52"/>
        <v>0.48276000000000002</v>
      </c>
      <c r="H1481" s="3">
        <f t="shared" si="63"/>
        <v>4.0000000000000036E-2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23353900.170000002</v>
      </c>
      <c r="D1485" s="2">
        <f>'RAS-funkcijski'!E89</f>
        <v>25933676.300000001</v>
      </c>
      <c r="E1485" s="2">
        <v>0</v>
      </c>
      <c r="F1485" s="2">
        <v>0</v>
      </c>
      <c r="G1485" s="3">
        <f t="shared" si="52"/>
        <v>6393806.4854500014</v>
      </c>
      <c r="H1485" s="3">
        <f t="shared" si="63"/>
        <v>0.4700000025331974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19774170.27</v>
      </c>
      <c r="D1490" s="2">
        <f>'RAS-funkcijski'!E94</f>
        <v>22512516.129999999</v>
      </c>
      <c r="E1490" s="2">
        <v>0</v>
      </c>
      <c r="F1490" s="2">
        <v>0</v>
      </c>
      <c r="G1490" s="3">
        <f t="shared" si="52"/>
        <v>5831928.2276999997</v>
      </c>
      <c r="H1490" s="3">
        <f t="shared" si="63"/>
        <v>0.39999999850988388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19774170.27</v>
      </c>
      <c r="D1491" s="2">
        <f>'RAS-funkcijski'!E95</f>
        <v>22512516.129999999</v>
      </c>
      <c r="E1491" s="2">
        <v>0</v>
      </c>
      <c r="F1491" s="2">
        <v>0</v>
      </c>
      <c r="G1491" s="3">
        <f t="shared" si="52"/>
        <v>5896727.4302299991</v>
      </c>
      <c r="H1491" s="3">
        <f t="shared" si="63"/>
        <v>0.39999999850988388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100000</v>
      </c>
      <c r="D1495" s="2">
        <f>'RAS-funkcijski'!E99</f>
        <v>0</v>
      </c>
      <c r="E1495" s="2">
        <v>0</v>
      </c>
      <c r="F1495" s="2">
        <v>0</v>
      </c>
      <c r="G1495" s="3">
        <f t="shared" si="52"/>
        <v>9500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100000</v>
      </c>
      <c r="D1496" s="2">
        <f>'RAS-funkcijski'!E100</f>
        <v>0</v>
      </c>
      <c r="E1496" s="2">
        <v>0</v>
      </c>
      <c r="F1496" s="2">
        <v>0</v>
      </c>
      <c r="G1496" s="3">
        <f t="shared" si="52"/>
        <v>9600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2405443.12</v>
      </c>
      <c r="D1500" s="2">
        <f>'RAS-funkcijski'!E104</f>
        <v>2846844.66</v>
      </c>
      <c r="E1500" s="2">
        <v>0</v>
      </c>
      <c r="F1500" s="2">
        <v>0</v>
      </c>
      <c r="G1500" s="3">
        <f t="shared" si="52"/>
        <v>809913.24400000006</v>
      </c>
      <c r="H1500" s="3">
        <f t="shared" si="63"/>
        <v>0.4599999999627471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1074286.78</v>
      </c>
      <c r="D1502" s="2">
        <f>'RAS-funkcijski'!E106</f>
        <v>574315.51</v>
      </c>
      <c r="E1502" s="2">
        <v>0</v>
      </c>
      <c r="F1502" s="2">
        <v>0</v>
      </c>
      <c r="G1502" s="3">
        <f t="shared" si="52"/>
        <v>226737.61559999999</v>
      </c>
      <c r="H1502" s="3">
        <f t="shared" si="63"/>
        <v>0.7099999999627471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913699.39999999991</v>
      </c>
      <c r="D1503" s="2">
        <f>'RAS-funkcijski'!E107</f>
        <v>1100635.54</v>
      </c>
      <c r="E1503" s="2">
        <v>0</v>
      </c>
      <c r="F1503" s="2">
        <v>0</v>
      </c>
      <c r="G1503" s="3">
        <f t="shared" si="52"/>
        <v>320841.95944000001</v>
      </c>
      <c r="H1503" s="3">
        <f t="shared" si="63"/>
        <v>0.85999999986961484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282000</v>
      </c>
      <c r="D1504" s="2">
        <f>'RAS-funkcijski'!E108</f>
        <v>319700</v>
      </c>
      <c r="E1504" s="2">
        <v>0</v>
      </c>
      <c r="F1504" s="2">
        <v>0</v>
      </c>
      <c r="G1504" s="3">
        <f t="shared" si="52"/>
        <v>95825.599999999991</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405238.17</v>
      </c>
      <c r="D1505" s="2">
        <f>'RAS-funkcijski'!E109</f>
        <v>432141.79</v>
      </c>
      <c r="E1505" s="2">
        <v>0</v>
      </c>
      <c r="F1505" s="2">
        <v>0</v>
      </c>
      <c r="G1505" s="3">
        <f t="shared" si="52"/>
        <v>133299.78375</v>
      </c>
      <c r="H1505" s="3">
        <f t="shared" si="63"/>
        <v>0.38000000000465661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226461.23</v>
      </c>
      <c r="D1507" s="2">
        <f>'RAS-funkcijski'!E111</f>
        <v>348793.75</v>
      </c>
      <c r="E1507" s="2">
        <v>0</v>
      </c>
      <c r="F1507" s="2">
        <v>0</v>
      </c>
      <c r="G1507" s="3">
        <f t="shared" si="52"/>
        <v>98873.214110000001</v>
      </c>
      <c r="H1507" s="3">
        <f t="shared" si="63"/>
        <v>0.48000000001047738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44494463.449999996</v>
      </c>
      <c r="D1510" s="2">
        <f>'RAS-funkcijski'!E114</f>
        <v>49065894.07</v>
      </c>
      <c r="E1510" s="2">
        <v>0</v>
      </c>
      <c r="F1510" s="2">
        <v>0</v>
      </c>
      <c r="G1510" s="3">
        <f t="shared" si="52"/>
        <v>15688887.674899999</v>
      </c>
      <c r="H1510" s="3">
        <f t="shared" si="63"/>
        <v>0.51999999582767487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27971506.050000001</v>
      </c>
      <c r="D1511" s="2">
        <f>'RAS-funkcijski'!E115</f>
        <v>31191207.120000001</v>
      </c>
      <c r="E1511" s="2">
        <v>0</v>
      </c>
      <c r="F1511" s="2">
        <v>0</v>
      </c>
      <c r="G1511" s="3">
        <f t="shared" si="52"/>
        <v>10029285.15219</v>
      </c>
      <c r="H1511" s="3">
        <f t="shared" si="63"/>
        <v>0.17000000178813934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8551.8799999999992</v>
      </c>
      <c r="D1512" s="2">
        <f>'RAS-funkcijski'!E116</f>
        <v>266.58999999999997</v>
      </c>
      <c r="E1512" s="2">
        <v>0</v>
      </c>
      <c r="F1512" s="2">
        <v>0</v>
      </c>
      <c r="G1512" s="3">
        <f t="shared" si="52"/>
        <v>1017.5267199999998</v>
      </c>
      <c r="H1512" s="3">
        <f t="shared" si="63"/>
        <v>0.53000000000082537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27962954.170000002</v>
      </c>
      <c r="D1513" s="2">
        <f>'RAS-funkcijski'!E117</f>
        <v>31190940.530000001</v>
      </c>
      <c r="E1513" s="2">
        <v>0</v>
      </c>
      <c r="F1513" s="2">
        <v>0</v>
      </c>
      <c r="G1513" s="3">
        <f t="shared" si="52"/>
        <v>10208966.38099</v>
      </c>
      <c r="H1513" s="3">
        <f t="shared" si="63"/>
        <v>0.64000000059604645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15448559.529999999</v>
      </c>
      <c r="D1514" s="2">
        <f>'RAS-funkcijski'!E118</f>
        <v>17201222.23</v>
      </c>
      <c r="E1514" s="2">
        <v>0</v>
      </c>
      <c r="F1514" s="2">
        <v>0</v>
      </c>
      <c r="G1514" s="3">
        <f t="shared" si="52"/>
        <v>5683014.4548599999</v>
      </c>
      <c r="H1514" s="3">
        <f t="shared" si="63"/>
        <v>0.70000000111758709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15448559.529999999</v>
      </c>
      <c r="D1516" s="2">
        <f>'RAS-funkcijski'!E120</f>
        <v>17201222.23</v>
      </c>
      <c r="E1516" s="2">
        <v>0</v>
      </c>
      <c r="F1516" s="2">
        <v>0</v>
      </c>
      <c r="G1516" s="3">
        <f t="shared" si="52"/>
        <v>5782716.4628400002</v>
      </c>
      <c r="H1516" s="3">
        <f t="shared" si="63"/>
        <v>0.70000000111758709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188559.3</v>
      </c>
      <c r="D1518" s="2">
        <f>'RAS-funkcijski'!E122</f>
        <v>141360</v>
      </c>
      <c r="E1518" s="2">
        <v>0</v>
      </c>
      <c r="F1518" s="2">
        <v>0</v>
      </c>
      <c r="G1518" s="3">
        <f t="shared" si="52"/>
        <v>55610.957399999999</v>
      </c>
      <c r="H1518" s="3">
        <f t="shared" si="63"/>
        <v>0.29999999998835847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188559.3</v>
      </c>
      <c r="D1519" s="2">
        <f>'RAS-funkcijski'!E123</f>
        <v>141360</v>
      </c>
      <c r="E1519" s="2">
        <v>0</v>
      </c>
      <c r="F1519" s="2">
        <v>0</v>
      </c>
      <c r="G1519" s="3">
        <f t="shared" si="52"/>
        <v>56082.236699999994</v>
      </c>
      <c r="H1519" s="3">
        <f t="shared" si="63"/>
        <v>0.29999999998835847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885838.57</v>
      </c>
      <c r="D1522" s="2">
        <f>'RAS-funkcijski'!E126</f>
        <v>532104.72</v>
      </c>
      <c r="E1522" s="2">
        <v>0</v>
      </c>
      <c r="F1522" s="2">
        <v>0</v>
      </c>
      <c r="G1522" s="3">
        <f t="shared" si="52"/>
        <v>237905.85721999998</v>
      </c>
      <c r="H1522" s="3">
        <f t="shared" si="63"/>
        <v>0.71000000007916242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353166.67</v>
      </c>
      <c r="D1525" s="2">
        <f>'RAS-funkcijski'!E129</f>
        <v>356750.09</v>
      </c>
      <c r="E1525" s="2">
        <v>0</v>
      </c>
      <c r="F1525" s="2">
        <v>0</v>
      </c>
      <c r="G1525" s="3">
        <f t="shared" si="52"/>
        <v>133333.35625000001</v>
      </c>
      <c r="H1525" s="3">
        <f t="shared" si="63"/>
        <v>0.42000000004190952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353166.67</v>
      </c>
      <c r="D1536" s="2">
        <f>'RAS-funkcijski'!E140</f>
        <v>356750.09</v>
      </c>
      <c r="E1536" s="2">
        <v>0</v>
      </c>
      <c r="F1536" s="2">
        <v>0</v>
      </c>
      <c r="G1536" s="3">
        <f t="shared" si="52"/>
        <v>145066.69160000002</v>
      </c>
      <c r="H1536" s="3">
        <f t="shared" si="63"/>
        <v>0.42000000004190952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83906456.019999996</v>
      </c>
      <c r="D1537" s="14">
        <f>'RAS-funkcijski'!E141</f>
        <v>89626155.25</v>
      </c>
      <c r="E1537" s="14">
        <v>0</v>
      </c>
      <c r="F1537" s="14">
        <v>0</v>
      </c>
      <c r="G1537" s="15">
        <f t="shared" si="52"/>
        <v>36052751.013240002</v>
      </c>
      <c r="H1537" s="15">
        <f t="shared" si="63"/>
        <v>0.26999999582767487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3964442.5500000003</v>
      </c>
      <c r="D1538" s="7">
        <f>'P-VRIO'!E5</f>
        <v>10951817.689999999</v>
      </c>
      <c r="E1538" s="7">
        <v>0</v>
      </c>
      <c r="F1538" s="7">
        <v>0</v>
      </c>
      <c r="G1538" s="8">
        <f t="shared" si="52"/>
        <v>25868.077929999999</v>
      </c>
      <c r="H1538" s="8">
        <f t="shared" si="63"/>
        <v>0.76000000024214387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2976039.5500000003</v>
      </c>
      <c r="D1539" s="2">
        <f>'P-VRIO'!E6</f>
        <v>1536824.47</v>
      </c>
      <c r="E1539" s="2">
        <v>0</v>
      </c>
      <c r="F1539" s="2">
        <v>0</v>
      </c>
      <c r="G1539" s="3">
        <f t="shared" si="52"/>
        <v>12099.376980000001</v>
      </c>
      <c r="H1539" s="3">
        <f t="shared" si="63"/>
        <v>0.91999999969266355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2976039.5500000003</v>
      </c>
      <c r="D1540" s="2">
        <f>'P-VRIO'!E7</f>
        <v>1438000.27</v>
      </c>
      <c r="E1540" s="2">
        <v>0</v>
      </c>
      <c r="F1540" s="2">
        <v>0</v>
      </c>
      <c r="G1540" s="3">
        <f t="shared" si="52"/>
        <v>17556.120269999999</v>
      </c>
      <c r="H1540" s="3">
        <f t="shared" si="63"/>
        <v>0.71999999973922968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248510.66</v>
      </c>
      <c r="D1541" s="2">
        <f>'P-VRIO'!E8</f>
        <v>142825.23000000001</v>
      </c>
      <c r="E1541" s="2">
        <v>0</v>
      </c>
      <c r="F1541" s="2">
        <v>0</v>
      </c>
      <c r="G1541" s="3">
        <f t="shared" si="52"/>
        <v>2136.6444799999999</v>
      </c>
      <c r="H1541" s="3">
        <f t="shared" si="63"/>
        <v>0.57000000000698492</v>
      </c>
      <c r="I1541" s="11">
        <f t="shared" ref="I1541:I1546" si="64">G1541*H1541</f>
        <v>1217.8873536149242</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2727528.89</v>
      </c>
      <c r="D1542" s="2">
        <f>'P-VRIO'!E9</f>
        <v>1295073.76</v>
      </c>
      <c r="E1542" s="2">
        <v>0</v>
      </c>
      <c r="F1542" s="2">
        <v>0</v>
      </c>
      <c r="G1542" s="3">
        <f t="shared" si="52"/>
        <v>26588.38205</v>
      </c>
      <c r="H1542" s="3">
        <f t="shared" si="63"/>
        <v>0.34999999986030161</v>
      </c>
      <c r="I1542" s="11">
        <f t="shared" si="64"/>
        <v>9305.9337137856455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101.28</v>
      </c>
      <c r="E1544" s="2">
        <v>0</v>
      </c>
      <c r="F1544" s="2">
        <v>0</v>
      </c>
      <c r="G1544" s="3">
        <f t="shared" si="52"/>
        <v>1.4179200000000001</v>
      </c>
      <c r="H1544" s="3">
        <f t="shared" si="63"/>
        <v>0.28000000000000114</v>
      </c>
      <c r="I1544" s="11">
        <f t="shared" si="64"/>
        <v>0.39701760000000164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98824.2</v>
      </c>
      <c r="E1547" s="2">
        <v>0</v>
      </c>
      <c r="F1547" s="2">
        <v>0</v>
      </c>
      <c r="G1547" s="3">
        <f t="shared" si="52"/>
        <v>1976.4839999999999</v>
      </c>
      <c r="H1547" s="3">
        <f t="shared" si="63"/>
        <v>0.19999999999708962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98824.2</v>
      </c>
      <c r="E1552" s="2">
        <v>0</v>
      </c>
      <c r="F1552" s="2">
        <v>0</v>
      </c>
      <c r="G1552" s="3">
        <f t="shared" si="52"/>
        <v>2964.7259999999997</v>
      </c>
      <c r="H1552" s="3">
        <f t="shared" si="63"/>
        <v>0.19999999999708962</v>
      </c>
      <c r="I1552" s="11">
        <f t="shared" si="65"/>
        <v>592.9451999913714</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988403</v>
      </c>
      <c r="D1555" s="2">
        <f>'P-VRIO'!E22</f>
        <v>9414993.2199999988</v>
      </c>
      <c r="E1555" s="2">
        <v>0</v>
      </c>
      <c r="F1555" s="2">
        <v>0</v>
      </c>
      <c r="G1555" s="3">
        <f t="shared" si="52"/>
        <v>356731.00991999992</v>
      </c>
      <c r="H1555" s="3">
        <f t="shared" si="63"/>
        <v>0.2199999988079071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975838.6</v>
      </c>
      <c r="D1556" s="2">
        <f>'P-VRIO'!E23</f>
        <v>9401391.5999999996</v>
      </c>
      <c r="E1556" s="2">
        <v>0</v>
      </c>
      <c r="F1556" s="2">
        <v>0</v>
      </c>
      <c r="G1556" s="3">
        <f t="shared" si="52"/>
        <v>375793.81419999996</v>
      </c>
      <c r="H1556" s="3">
        <f t="shared" si="63"/>
        <v>0.80000000039581209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18030.32</v>
      </c>
      <c r="D1557" s="2">
        <f>'P-VRIO'!E24</f>
        <v>280640.36</v>
      </c>
      <c r="E1557" s="2">
        <v>0</v>
      </c>
      <c r="F1557" s="2">
        <v>0</v>
      </c>
      <c r="G1557" s="3">
        <f t="shared" si="52"/>
        <v>11586.220800000001</v>
      </c>
      <c r="H1557" s="3">
        <f t="shared" si="63"/>
        <v>0.67999999998573912</v>
      </c>
      <c r="I1557" s="11">
        <f t="shared" ref="I1557:I1562" si="66">G1557*H1557</f>
        <v>7878.6301438347709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957808.28</v>
      </c>
      <c r="D1558" s="2">
        <f>'P-VRIO'!E25</f>
        <v>9120751.2400000002</v>
      </c>
      <c r="E1558" s="2">
        <v>0</v>
      </c>
      <c r="F1558" s="2">
        <v>0</v>
      </c>
      <c r="G1558" s="3">
        <f t="shared" si="52"/>
        <v>403185.52596000006</v>
      </c>
      <c r="H1558" s="3">
        <f t="shared" si="63"/>
        <v>0.5200000002514571</v>
      </c>
      <c r="I1558" s="11">
        <f t="shared" si="66"/>
        <v>209656.47360058388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12564.4</v>
      </c>
      <c r="D1563" s="2">
        <f>'P-VRIO'!E30</f>
        <v>13601.62</v>
      </c>
      <c r="E1563" s="2">
        <v>0</v>
      </c>
      <c r="F1563" s="2">
        <v>0</v>
      </c>
      <c r="G1563" s="3">
        <f t="shared" si="52"/>
        <v>1033.9586399999998</v>
      </c>
      <c r="H1563" s="3">
        <f t="shared" si="63"/>
        <v>0.77999999999883585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12564.4</v>
      </c>
      <c r="D1569" s="2">
        <f>'P-VRIO'!E36</f>
        <v>13601.62</v>
      </c>
      <c r="E1569" s="2">
        <v>0</v>
      </c>
      <c r="F1569" s="2">
        <v>0</v>
      </c>
      <c r="G1569" s="3">
        <f t="shared" si="52"/>
        <v>1272.56448</v>
      </c>
      <c r="H1569" s="3">
        <f t="shared" si="63"/>
        <v>0.77999999999883585</v>
      </c>
      <c r="I1569" s="11">
        <f t="shared" si="67"/>
        <v>992.60029439851849</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12329735.789999999</v>
      </c>
      <c r="D1582" s="7"/>
      <c r="E1582" s="7">
        <v>0</v>
      </c>
      <c r="F1582" s="7">
        <v>0</v>
      </c>
      <c r="G1582" s="8">
        <f t="shared" ref="G1582:G1686" si="70">B1582/1000*C1582</f>
        <v>12329.735789999999</v>
      </c>
      <c r="H1582" s="8">
        <f t="shared" ref="H1582:H1686" si="71">ABS(C1582-ROUND(C1582,0))</f>
        <v>0.21000000089406967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88956303.25</v>
      </c>
      <c r="D1583" s="2">
        <v>0</v>
      </c>
      <c r="E1583" s="2">
        <v>0</v>
      </c>
      <c r="F1583" s="2">
        <v>0</v>
      </c>
      <c r="G1583" s="3">
        <f t="shared" si="70"/>
        <v>177912.60649999999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482149.95</v>
      </c>
      <c r="D1584" s="2">
        <v>0</v>
      </c>
      <c r="E1584" s="2">
        <v>0</v>
      </c>
      <c r="F1584" s="2">
        <v>0</v>
      </c>
      <c r="G1584" s="3">
        <f t="shared" si="70"/>
        <v>1446.44985</v>
      </c>
      <c r="H1584" s="3">
        <f t="shared" si="71"/>
        <v>4.9999999988358468E-2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83461903.269999996</v>
      </c>
      <c r="D1585" s="2">
        <v>0</v>
      </c>
      <c r="E1585" s="2">
        <v>0</v>
      </c>
      <c r="F1585" s="2">
        <v>0</v>
      </c>
      <c r="G1585" s="3">
        <f t="shared" si="70"/>
        <v>333847.61307999998</v>
      </c>
      <c r="H1585" s="3">
        <f t="shared" si="71"/>
        <v>0.26999999582767487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56453317.390000001</v>
      </c>
      <c r="D1586" s="2">
        <v>0</v>
      </c>
      <c r="E1586" s="2">
        <v>0</v>
      </c>
      <c r="F1586" s="2">
        <v>0</v>
      </c>
      <c r="G1586" s="3">
        <f t="shared" si="70"/>
        <v>282266.58695000003</v>
      </c>
      <c r="H1586" s="3">
        <f t="shared" si="71"/>
        <v>0.39000000059604645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19210431.149999999</v>
      </c>
      <c r="D1587" s="2">
        <v>0</v>
      </c>
      <c r="E1587" s="2">
        <v>0</v>
      </c>
      <c r="F1587" s="2">
        <v>0</v>
      </c>
      <c r="G1587" s="3">
        <f t="shared" si="70"/>
        <v>115262.58689999999</v>
      </c>
      <c r="H1587" s="3">
        <f t="shared" si="71"/>
        <v>0.14999999850988388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234276.28</v>
      </c>
      <c r="D1588" s="2">
        <v>0</v>
      </c>
      <c r="E1588" s="2">
        <v>0</v>
      </c>
      <c r="F1588" s="2">
        <v>0</v>
      </c>
      <c r="G1588" s="3">
        <f t="shared" si="70"/>
        <v>1639.9339600000001</v>
      </c>
      <c r="H1588" s="3">
        <f t="shared" si="71"/>
        <v>0.27999999999883585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631087.87</v>
      </c>
      <c r="D1589" s="2">
        <v>0</v>
      </c>
      <c r="E1589" s="2">
        <v>0</v>
      </c>
      <c r="F1589" s="2">
        <v>0</v>
      </c>
      <c r="G1589" s="3">
        <f t="shared" si="70"/>
        <v>5048.7029599999996</v>
      </c>
      <c r="H1589" s="3">
        <f t="shared" si="71"/>
        <v>0.13000000000465661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1482067.66</v>
      </c>
      <c r="D1590" s="2">
        <v>0</v>
      </c>
      <c r="E1590" s="2">
        <v>0</v>
      </c>
      <c r="F1590" s="2">
        <v>0</v>
      </c>
      <c r="G1590" s="3">
        <f>B1590/1000*C1590</f>
        <v>13338.608939999998</v>
      </c>
      <c r="H1590" s="3">
        <f>ABS(C1590-ROUND(C1590,0))</f>
        <v>0.34000000008381903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3262357.51</v>
      </c>
      <c r="D1591" s="2">
        <v>0</v>
      </c>
      <c r="E1591" s="2">
        <v>0</v>
      </c>
      <c r="F1591" s="2">
        <v>0</v>
      </c>
      <c r="G1591" s="3">
        <f t="shared" si="70"/>
        <v>32623.575099999998</v>
      </c>
      <c r="H1591" s="3">
        <f t="shared" si="71"/>
        <v>0.49000000022351742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1157070.8899999999</v>
      </c>
      <c r="D1592" s="2">
        <v>0</v>
      </c>
      <c r="E1592" s="2">
        <v>0</v>
      </c>
      <c r="F1592" s="2">
        <v>0</v>
      </c>
      <c r="G1592" s="3">
        <f t="shared" si="70"/>
        <v>12727.779789999999</v>
      </c>
      <c r="H1592" s="3">
        <f t="shared" si="71"/>
        <v>0.11000000010244548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1031294.52</v>
      </c>
      <c r="D1593" s="2">
        <v>0</v>
      </c>
      <c r="E1593" s="2">
        <v>0</v>
      </c>
      <c r="F1593" s="2">
        <v>0</v>
      </c>
      <c r="G1593" s="3">
        <f t="shared" si="70"/>
        <v>12375.534240000001</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4148842.25</v>
      </c>
      <c r="D1594" s="2">
        <v>0</v>
      </c>
      <c r="E1594" s="2">
        <v>0</v>
      </c>
      <c r="F1594" s="2">
        <v>0</v>
      </c>
      <c r="G1594" s="3">
        <f t="shared" si="70"/>
        <v>53934.949249999998</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165665.82999999999</v>
      </c>
      <c r="D1595" s="2">
        <v>0</v>
      </c>
      <c r="E1595" s="2">
        <v>0</v>
      </c>
      <c r="F1595" s="2">
        <v>0</v>
      </c>
      <c r="G1595" s="3">
        <f t="shared" si="70"/>
        <v>2319.3216199999997</v>
      </c>
      <c r="H1595" s="3">
        <f t="shared" si="71"/>
        <v>0.17000000001280569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165665.82999999999</v>
      </c>
      <c r="D1599" s="2">
        <v>0</v>
      </c>
      <c r="E1599" s="2">
        <v>0</v>
      </c>
      <c r="F1599" s="2">
        <v>0</v>
      </c>
      <c r="G1599" s="3">
        <f t="shared" si="70"/>
        <v>2981.9849399999994</v>
      </c>
      <c r="H1599" s="3">
        <f t="shared" si="71"/>
        <v>0.17000000001280569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697741.95</v>
      </c>
      <c r="D1601" s="2">
        <v>0</v>
      </c>
      <c r="E1601" s="2">
        <v>0</v>
      </c>
      <c r="F1601" s="2">
        <v>0</v>
      </c>
      <c r="G1601" s="3">
        <f>B1601/1000*C1601</f>
        <v>13954.839</v>
      </c>
      <c r="H1601" s="3">
        <f>ABS(C1601-ROUND(C1601,0))</f>
        <v>5.0000000046566129E-2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88920277.069999993</v>
      </c>
      <c r="D1602" s="2">
        <v>0</v>
      </c>
      <c r="E1602" s="2">
        <v>0</v>
      </c>
      <c r="F1602" s="2">
        <v>0</v>
      </c>
      <c r="G1602" s="3">
        <f t="shared" si="70"/>
        <v>1867325.8184700001</v>
      </c>
      <c r="H1602" s="3">
        <f t="shared" si="71"/>
        <v>6.9999992847442627E-2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359341.65</v>
      </c>
      <c r="D1603" s="2">
        <v>0</v>
      </c>
      <c r="E1603" s="2">
        <v>0</v>
      </c>
      <c r="F1603" s="2">
        <v>0</v>
      </c>
      <c r="G1603" s="3">
        <f t="shared" si="70"/>
        <v>7905.5163000000002</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82148534.279999986</v>
      </c>
      <c r="D1604" s="2">
        <v>0</v>
      </c>
      <c r="E1604" s="2">
        <v>0</v>
      </c>
      <c r="F1604" s="2">
        <v>0</v>
      </c>
      <c r="G1604" s="3">
        <f t="shared" si="70"/>
        <v>1889416.2884399996</v>
      </c>
      <c r="H1604" s="3">
        <f t="shared" si="71"/>
        <v>0.2799999862909317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55368844.369999997</v>
      </c>
      <c r="D1605" s="2">
        <v>0</v>
      </c>
      <c r="E1605" s="2">
        <v>0</v>
      </c>
      <c r="F1605" s="2">
        <v>0</v>
      </c>
      <c r="G1605" s="3">
        <f t="shared" si="70"/>
        <v>1328852.2648799999</v>
      </c>
      <c r="H1605" s="3">
        <f t="shared" si="71"/>
        <v>0.36999999731779099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19011238.710000001</v>
      </c>
      <c r="D1606" s="2">
        <v>0</v>
      </c>
      <c r="E1606" s="2">
        <v>0</v>
      </c>
      <c r="F1606" s="2">
        <v>0</v>
      </c>
      <c r="G1606" s="3">
        <f t="shared" si="70"/>
        <v>475280.96775000007</v>
      </c>
      <c r="H1606" s="3">
        <f t="shared" si="71"/>
        <v>0.28999999910593033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237231.8</v>
      </c>
      <c r="D1607" s="2">
        <v>0</v>
      </c>
      <c r="E1607" s="2">
        <v>0</v>
      </c>
      <c r="F1607" s="2">
        <v>0</v>
      </c>
      <c r="G1607" s="3">
        <f t="shared" si="70"/>
        <v>6168.0267999999996</v>
      </c>
      <c r="H1607" s="3">
        <f t="shared" si="71"/>
        <v>0.20000000001164153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595023.79</v>
      </c>
      <c r="D1608" s="2">
        <v>0</v>
      </c>
      <c r="E1608" s="2">
        <v>0</v>
      </c>
      <c r="F1608" s="2">
        <v>0</v>
      </c>
      <c r="G1608" s="3">
        <f t="shared" si="70"/>
        <v>16065.642330000001</v>
      </c>
      <c r="H1608" s="3">
        <f t="shared" si="71"/>
        <v>0.2099999999627471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1453015.24</v>
      </c>
      <c r="D1609" s="2">
        <v>0</v>
      </c>
      <c r="E1609" s="2">
        <v>0</v>
      </c>
      <c r="F1609" s="2">
        <v>0</v>
      </c>
      <c r="G1609" s="3">
        <f>B1609/1000*C1609</f>
        <v>40684.426720000003</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3211296.21</v>
      </c>
      <c r="D1610" s="2">
        <v>0</v>
      </c>
      <c r="E1610" s="2">
        <v>0</v>
      </c>
      <c r="F1610" s="2">
        <v>0</v>
      </c>
      <c r="G1610" s="3">
        <f t="shared" si="70"/>
        <v>93127.590089999998</v>
      </c>
      <c r="H1610" s="3">
        <f t="shared" si="71"/>
        <v>0.2099999999627471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1157070.8899999999</v>
      </c>
      <c r="D1611" s="2">
        <v>0</v>
      </c>
      <c r="E1611" s="2">
        <v>0</v>
      </c>
      <c r="F1611" s="2">
        <v>0</v>
      </c>
      <c r="G1611" s="3">
        <f t="shared" si="70"/>
        <v>34712.126699999993</v>
      </c>
      <c r="H1611" s="3">
        <f t="shared" si="71"/>
        <v>0.11000000010244548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1114813.27</v>
      </c>
      <c r="D1612" s="2">
        <v>0</v>
      </c>
      <c r="E1612" s="2">
        <v>0</v>
      </c>
      <c r="F1612" s="2">
        <v>0</v>
      </c>
      <c r="G1612" s="3">
        <f t="shared" si="70"/>
        <v>34559.211369999997</v>
      </c>
      <c r="H1612" s="3">
        <f t="shared" si="71"/>
        <v>0.27000000001862645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5250882.92</v>
      </c>
      <c r="D1613" s="2">
        <v>0</v>
      </c>
      <c r="E1613" s="2">
        <v>0</v>
      </c>
      <c r="F1613" s="2">
        <v>0</v>
      </c>
      <c r="G1613" s="3">
        <f t="shared" si="70"/>
        <v>168028.25344</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1061991.73</v>
      </c>
      <c r="D1614" s="2">
        <v>0</v>
      </c>
      <c r="E1614" s="2">
        <v>0</v>
      </c>
      <c r="F1614" s="2">
        <v>0</v>
      </c>
      <c r="G1614" s="3">
        <f t="shared" si="70"/>
        <v>35045.72709</v>
      </c>
      <c r="H1614" s="3">
        <f t="shared" si="71"/>
        <v>0.27000000001862645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1061991.73</v>
      </c>
      <c r="D1618" s="2">
        <v>0</v>
      </c>
      <c r="E1618" s="2">
        <v>0</v>
      </c>
      <c r="F1618" s="2">
        <v>0</v>
      </c>
      <c r="G1618" s="3">
        <f t="shared" si="70"/>
        <v>39293.694009999999</v>
      </c>
      <c r="H1618" s="3">
        <f t="shared" si="71"/>
        <v>0.27000000001862645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99526.49</v>
      </c>
      <c r="D1620" s="2">
        <v>0</v>
      </c>
      <c r="E1620" s="2">
        <v>0</v>
      </c>
      <c r="F1620" s="2">
        <v>0</v>
      </c>
      <c r="G1620" s="3">
        <f>B1620/1000*C1620</f>
        <v>3881.5331100000003</v>
      </c>
      <c r="H1620" s="3">
        <f>ABS(C1620-ROUND(C1620,0))</f>
        <v>0.49000000000523869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12365761.969999999</v>
      </c>
      <c r="D1621" s="2">
        <v>0</v>
      </c>
      <c r="E1621" s="2">
        <v>0</v>
      </c>
      <c r="F1621" s="2">
        <v>0</v>
      </c>
      <c r="G1621" s="3">
        <f t="shared" si="70"/>
        <v>494630.47879999998</v>
      </c>
      <c r="H1621" s="3">
        <f t="shared" si="71"/>
        <v>3.0000001192092896E-2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1441393.7599999998</v>
      </c>
      <c r="D1622" s="2">
        <v>0</v>
      </c>
      <c r="E1622" s="2">
        <v>0</v>
      </c>
      <c r="F1622" s="2">
        <v>0</v>
      </c>
      <c r="G1622" s="3">
        <f t="shared" si="70"/>
        <v>59097.144159999996</v>
      </c>
      <c r="H1622" s="3">
        <f t="shared" si="71"/>
        <v>0.24000000022351742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120431.39</v>
      </c>
      <c r="D1623" s="2">
        <v>0</v>
      </c>
      <c r="E1623" s="2">
        <v>0</v>
      </c>
      <c r="F1623" s="2">
        <v>0</v>
      </c>
      <c r="G1623" s="3">
        <f t="shared" si="70"/>
        <v>5058.1183799999999</v>
      </c>
      <c r="H1623" s="3">
        <f t="shared" si="71"/>
        <v>0.38999999999941792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75249.679999999993</v>
      </c>
      <c r="D1624" s="2">
        <v>0</v>
      </c>
      <c r="E1624" s="2">
        <v>0</v>
      </c>
      <c r="F1624" s="2">
        <v>0</v>
      </c>
      <c r="G1624" s="3">
        <f t="shared" si="70"/>
        <v>3235.7362399999993</v>
      </c>
      <c r="H1624" s="3">
        <f t="shared" si="71"/>
        <v>0.32000000000698492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24123.58</v>
      </c>
      <c r="D1625" s="2">
        <v>0</v>
      </c>
      <c r="E1625" s="2">
        <v>0</v>
      </c>
      <c r="F1625" s="2">
        <v>0</v>
      </c>
      <c r="G1625" s="3">
        <f t="shared" si="70"/>
        <v>1061.4375199999999</v>
      </c>
      <c r="H1625" s="3">
        <f t="shared" si="71"/>
        <v>0.41999999999825377</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16872.13</v>
      </c>
      <c r="D1626" s="2">
        <v>0</v>
      </c>
      <c r="E1626" s="2">
        <v>0</v>
      </c>
      <c r="F1626" s="2">
        <v>0</v>
      </c>
      <c r="G1626" s="3">
        <f t="shared" si="70"/>
        <v>759.24585000000002</v>
      </c>
      <c r="H1626" s="3">
        <f t="shared" si="71"/>
        <v>0.13000000000101863</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4186</v>
      </c>
      <c r="D1627" s="2">
        <v>0</v>
      </c>
      <c r="E1627" s="2">
        <v>0</v>
      </c>
      <c r="F1627" s="2">
        <v>0</v>
      </c>
      <c r="G1627" s="3">
        <f t="shared" si="70"/>
        <v>192.55599999999998</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560003.93999999994</v>
      </c>
      <c r="D1628" s="2">
        <v>0</v>
      </c>
      <c r="E1628" s="2">
        <v>0</v>
      </c>
      <c r="F1628" s="2">
        <v>0</v>
      </c>
      <c r="G1628" s="3">
        <f t="shared" si="70"/>
        <v>26320.185179999997</v>
      </c>
      <c r="H1628" s="3">
        <f t="shared" si="71"/>
        <v>6.0000000055879354E-2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7501.34</v>
      </c>
      <c r="D1629" s="2">
        <v>0</v>
      </c>
      <c r="E1629" s="2">
        <v>0</v>
      </c>
      <c r="F1629" s="2">
        <v>0</v>
      </c>
      <c r="G1629" s="3">
        <f t="shared" si="70"/>
        <v>360.06432000000001</v>
      </c>
      <c r="H1629" s="3">
        <f t="shared" si="71"/>
        <v>0.34000000000014552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7501.34</v>
      </c>
      <c r="D1630" s="2">
        <v>0</v>
      </c>
      <c r="E1630" s="2">
        <v>0</v>
      </c>
      <c r="F1630" s="2">
        <v>0</v>
      </c>
      <c r="G1630" s="3">
        <f t="shared" si="70"/>
        <v>367.56566000000004</v>
      </c>
      <c r="H1630" s="3">
        <f t="shared" si="71"/>
        <v>0.34000000000014552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539519.15</v>
      </c>
      <c r="D1634" s="2">
        <v>0</v>
      </c>
      <c r="E1634" s="2">
        <v>0</v>
      </c>
      <c r="F1634" s="2">
        <v>0</v>
      </c>
      <c r="G1634" s="3">
        <f t="shared" si="70"/>
        <v>28594.514950000001</v>
      </c>
      <c r="H1634" s="3">
        <f t="shared" si="71"/>
        <v>0.15000000002328306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392272.96</v>
      </c>
      <c r="D1635" s="2">
        <v>0</v>
      </c>
      <c r="E1635" s="2">
        <v>0</v>
      </c>
      <c r="F1635" s="2">
        <v>0</v>
      </c>
      <c r="G1635" s="3">
        <f t="shared" si="70"/>
        <v>21182.739840000002</v>
      </c>
      <c r="H1635" s="3">
        <f t="shared" si="71"/>
        <v>3.9999999979045242E-2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64394.43</v>
      </c>
      <c r="D1636" s="2">
        <v>0</v>
      </c>
      <c r="E1636" s="2">
        <v>0</v>
      </c>
      <c r="F1636" s="2">
        <v>0</v>
      </c>
      <c r="G1636" s="3">
        <f t="shared" si="70"/>
        <v>3541.6936500000002</v>
      </c>
      <c r="H1636" s="3">
        <f t="shared" si="71"/>
        <v>0.43000000000029104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43793.2</v>
      </c>
      <c r="D1637" s="2">
        <v>0</v>
      </c>
      <c r="E1637" s="2">
        <v>0</v>
      </c>
      <c r="F1637" s="2">
        <v>0</v>
      </c>
      <c r="G1637" s="3">
        <f t="shared" si="70"/>
        <v>2452.4191999999998</v>
      </c>
      <c r="H1637" s="3">
        <f t="shared" si="71"/>
        <v>0.19999999999708962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39058.559999999998</v>
      </c>
      <c r="D1638" s="2">
        <v>0</v>
      </c>
      <c r="E1638" s="2">
        <v>0</v>
      </c>
      <c r="F1638" s="2">
        <v>0</v>
      </c>
      <c r="G1638" s="3">
        <f t="shared" si="70"/>
        <v>2226.3379199999999</v>
      </c>
      <c r="H1638" s="3">
        <f t="shared" si="71"/>
        <v>0.44000000000232831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66.790000000000006</v>
      </c>
      <c r="D1639" s="2">
        <v>0</v>
      </c>
      <c r="E1639" s="2">
        <v>0</v>
      </c>
      <c r="F1639" s="2">
        <v>0</v>
      </c>
      <c r="G1639" s="3">
        <f t="shared" si="70"/>
        <v>3.8738200000000007</v>
      </c>
      <c r="H1639" s="3">
        <f t="shared" si="71"/>
        <v>0.20999999999999375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66.790000000000006</v>
      </c>
      <c r="D1640" s="2">
        <v>0</v>
      </c>
      <c r="E1640" s="2">
        <v>0</v>
      </c>
      <c r="F1640" s="2">
        <v>0</v>
      </c>
      <c r="G1640" s="3">
        <f t="shared" si="70"/>
        <v>3.9406099999999999</v>
      </c>
      <c r="H1640" s="3">
        <f t="shared" si="71"/>
        <v>0.20999999999999375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11643.7</v>
      </c>
      <c r="D1644" s="2">
        <v>0</v>
      </c>
      <c r="E1644" s="2">
        <v>0</v>
      </c>
      <c r="F1644" s="2">
        <v>0</v>
      </c>
      <c r="G1644" s="3">
        <f t="shared" si="70"/>
        <v>733.55310000000009</v>
      </c>
      <c r="H1644" s="3">
        <f t="shared" si="71"/>
        <v>0.2999999999992724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11643.7</v>
      </c>
      <c r="D1645" s="2">
        <v>0</v>
      </c>
      <c r="E1645" s="2">
        <v>0</v>
      </c>
      <c r="F1645" s="2">
        <v>0</v>
      </c>
      <c r="G1645" s="3">
        <f t="shared" si="70"/>
        <v>745.19680000000005</v>
      </c>
      <c r="H1645" s="3">
        <f t="shared" si="71"/>
        <v>0.2999999999992724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86.94</v>
      </c>
      <c r="D1654" s="2">
        <v>0</v>
      </c>
      <c r="E1654" s="2">
        <v>0</v>
      </c>
      <c r="F1654" s="2">
        <v>0</v>
      </c>
      <c r="G1654" s="3">
        <f t="shared" si="70"/>
        <v>6.3466199999999997</v>
      </c>
      <c r="H1654" s="3">
        <f t="shared" si="71"/>
        <v>6.0000000000002274E-2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86.94</v>
      </c>
      <c r="D1655" s="2">
        <v>0</v>
      </c>
      <c r="E1655" s="2">
        <v>0</v>
      </c>
      <c r="F1655" s="2">
        <v>0</v>
      </c>
      <c r="G1655" s="3">
        <f t="shared" si="70"/>
        <v>6.4335599999999999</v>
      </c>
      <c r="H1655" s="3">
        <f t="shared" si="71"/>
        <v>6.0000000000002274E-2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1186.02</v>
      </c>
      <c r="D1664" s="2">
        <v>0</v>
      </c>
      <c r="E1664" s="2">
        <v>0</v>
      </c>
      <c r="F1664" s="2">
        <v>0</v>
      </c>
      <c r="G1664" s="3">
        <f t="shared" si="70"/>
        <v>98.439660000000003</v>
      </c>
      <c r="H1664" s="3">
        <f t="shared" si="71"/>
        <v>1.999999999998181E-2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1186.02</v>
      </c>
      <c r="D1665" s="2">
        <v>0</v>
      </c>
      <c r="E1665" s="2">
        <v>0</v>
      </c>
      <c r="F1665" s="2">
        <v>0</v>
      </c>
      <c r="G1665" s="3">
        <f t="shared" si="70"/>
        <v>99.625680000000003</v>
      </c>
      <c r="H1665" s="3">
        <f t="shared" si="71"/>
        <v>1.999999999998181E-2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683924.45</v>
      </c>
      <c r="D1669" s="2">
        <v>0</v>
      </c>
      <c r="E1669" s="2">
        <v>0</v>
      </c>
      <c r="F1669" s="2">
        <v>0</v>
      </c>
      <c r="G1669" s="3">
        <f t="shared" si="70"/>
        <v>60185.351599999995</v>
      </c>
      <c r="H1669" s="3">
        <f t="shared" si="71"/>
        <v>0.44999999995343387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62.12</v>
      </c>
      <c r="D1670" s="2">
        <v>0</v>
      </c>
      <c r="E1670" s="2">
        <v>0</v>
      </c>
      <c r="F1670" s="2">
        <v>0</v>
      </c>
      <c r="G1670" s="3">
        <f t="shared" si="70"/>
        <v>5.5286799999999996</v>
      </c>
      <c r="H1670" s="3">
        <f t="shared" si="71"/>
        <v>0.11999999999999744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102.75</v>
      </c>
      <c r="D1671" s="2">
        <v>0</v>
      </c>
      <c r="E1671" s="2">
        <v>0</v>
      </c>
      <c r="F1671" s="2">
        <v>0</v>
      </c>
      <c r="G1671" s="3">
        <f t="shared" si="70"/>
        <v>9.2475000000000005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683759.58</v>
      </c>
      <c r="D1672" s="2">
        <v>0</v>
      </c>
      <c r="E1672" s="2">
        <v>0</v>
      </c>
      <c r="F1672" s="2">
        <v>0</v>
      </c>
      <c r="G1672" s="3">
        <f t="shared" si="70"/>
        <v>62222.121779999994</v>
      </c>
      <c r="H1672" s="3">
        <f t="shared" si="71"/>
        <v>0.42000000004190952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77033.98</v>
      </c>
      <c r="D1680" s="2">
        <v>0</v>
      </c>
      <c r="E1680" s="2">
        <v>0</v>
      </c>
      <c r="F1680" s="2">
        <v>0</v>
      </c>
      <c r="G1680" s="3">
        <f>B1680/1000*C1680</f>
        <v>7626.36402</v>
      </c>
      <c r="H1680" s="3">
        <f>ABS(C1680-ROUND(C1680,0))</f>
        <v>2.0000000004074536E-2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10924368.210000001</v>
      </c>
      <c r="D1681" s="2">
        <v>0</v>
      </c>
      <c r="E1681" s="2">
        <v>0</v>
      </c>
      <c r="F1681" s="2">
        <v>0</v>
      </c>
      <c r="G1681" s="3">
        <f t="shared" si="70"/>
        <v>1092436.8210000002</v>
      </c>
      <c r="H1681" s="3">
        <f t="shared" si="71"/>
        <v>0.21000000089406967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326252.15000000002</v>
      </c>
      <c r="D1682" s="2">
        <v>0</v>
      </c>
      <c r="E1682" s="2">
        <v>0</v>
      </c>
      <c r="F1682" s="2">
        <v>0</v>
      </c>
      <c r="G1682" s="3">
        <f t="shared" si="70"/>
        <v>32951.467150000004</v>
      </c>
      <c r="H1682" s="3">
        <f t="shared" si="71"/>
        <v>0.15000000002328306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6435186.1799999997</v>
      </c>
      <c r="D1683" s="2">
        <v>0</v>
      </c>
      <c r="E1683" s="2">
        <v>0</v>
      </c>
      <c r="F1683" s="2">
        <v>0</v>
      </c>
      <c r="G1683" s="3">
        <f t="shared" si="70"/>
        <v>656388.99035999994</v>
      </c>
      <c r="H1683" s="3">
        <f t="shared" si="71"/>
        <v>0.17999999970197678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284883.52</v>
      </c>
      <c r="D1684" s="2">
        <v>0</v>
      </c>
      <c r="E1684" s="2">
        <v>0</v>
      </c>
      <c r="F1684" s="2">
        <v>0</v>
      </c>
      <c r="G1684" s="3">
        <f t="shared" si="70"/>
        <v>29343.002560000001</v>
      </c>
      <c r="H1684" s="3">
        <f t="shared" si="71"/>
        <v>0.47999999998137355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3480699.7</v>
      </c>
      <c r="D1685" s="2">
        <v>0</v>
      </c>
      <c r="E1685" s="2">
        <v>0</v>
      </c>
      <c r="F1685" s="2">
        <v>0</v>
      </c>
      <c r="G1685" s="3">
        <f>B1685/1000*C1685</f>
        <v>361992.76880000002</v>
      </c>
      <c r="H1685" s="3">
        <f>ABS(C1685-ROUND(C1685,0))</f>
        <v>0.29999999981373549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397346.66</v>
      </c>
      <c r="D1686" s="14">
        <v>0</v>
      </c>
      <c r="E1686" s="14">
        <v>0</v>
      </c>
      <c r="F1686" s="14">
        <v>0</v>
      </c>
      <c r="G1686" s="15">
        <f t="shared" si="70"/>
        <v>41721.399299999997</v>
      </c>
      <c r="H1686" s="15">
        <f t="shared" si="71"/>
        <v>0.34000000002561137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33072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84542000.819999993</v>
      </c>
      <c r="I17" s="275">
        <f>'PR-RAS'!E6</f>
        <v>84760586.359999999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74934207.969999984</v>
      </c>
      <c r="I18" s="275">
        <f>'PR-RAS'!E152</f>
        <v>85386127.890000015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151904.67000001058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5580341.3900000127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109906421.19999999</v>
      </c>
      <c r="I22" s="275">
        <f>BILANCA!E7</f>
        <v>120140052.83999999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14181047.5</v>
      </c>
      <c r="I23" s="275">
        <f>BILANCA!E69</f>
        <v>11997990</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12330040.729999999</v>
      </c>
      <c r="I24" s="275">
        <f>BILANCA!E177</f>
        <v>12366933.430000002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111757427.97000001</v>
      </c>
      <c r="I25" s="275">
        <f>BILANCA!E251</f>
        <v>119771109.41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4640184.8900000006</v>
      </c>
      <c r="I27" s="275">
        <f>'RAS-funkcijski'!E5</f>
        <v>5806323.1100000003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8501513.6500000004</v>
      </c>
      <c r="I28" s="275">
        <f>'RAS-funkcijski'!E35</f>
        <v>5818464.8900000006</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44494463.449999996</v>
      </c>
      <c r="I30" s="275">
        <f>'RAS-funkcijski'!E114</f>
        <v>49065894.07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83906456.019999996</v>
      </c>
      <c r="I31" s="275">
        <f>'RAS-funkcijski'!E141</f>
        <v>89626155.25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3964442.5500000003</v>
      </c>
      <c r="I33" s="275">
        <f>'P-VRIO'!E5</f>
        <v>10951817.689999999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988403</v>
      </c>
      <c r="I34" s="275">
        <f>'P-VRIO'!E22</f>
        <v>9414993.2199999988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12329735.789999999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12365761.969999999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1441393.7599999998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10924368.210000001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H302" sqref="H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84542000.819999993</v>
      </c>
      <c r="E6" s="60">
        <f>E7+E43+E49+E82+E106+E125+E134+E140</f>
        <v>84760586.359999999</v>
      </c>
      <c r="F6" s="45">
        <f t="shared" ref="F6:F132" si="0">IF(D6&lt;&gt;0,IF(E6/D6&gt;=100,"&gt;&gt;100",E6/D6*100),"-")</f>
        <v>100.25855259856624</v>
      </c>
    </row>
    <row r="7" spans="1:24" ht="12.75" customHeight="1" x14ac:dyDescent="0.2">
      <c r="A7" s="63">
        <v>61</v>
      </c>
      <c r="B7" s="220" t="s">
        <v>17</v>
      </c>
      <c r="C7" s="247" t="s">
        <v>18</v>
      </c>
      <c r="D7" s="60">
        <f>D8+D17+D23+D29+D36+D39</f>
        <v>7005841.9200000009</v>
      </c>
      <c r="E7" s="60">
        <f>E8+E17+E23+E29+E36+E39</f>
        <v>7893129.0700000012</v>
      </c>
      <c r="F7" s="45">
        <f t="shared" si="0"/>
        <v>112.66496104439652</v>
      </c>
    </row>
    <row r="8" spans="1:24" ht="12.75" customHeight="1" x14ac:dyDescent="0.2">
      <c r="A8" s="63">
        <v>611</v>
      </c>
      <c r="B8" s="220" t="s">
        <v>19</v>
      </c>
      <c r="C8" s="247" t="s">
        <v>20</v>
      </c>
      <c r="D8" s="60">
        <f>SUM(D9:D14)-D15-D16</f>
        <v>6557110.7300000004</v>
      </c>
      <c r="E8" s="60">
        <f>SUM(E9:E14)-E15-E16</f>
        <v>7395273.8100000005</v>
      </c>
      <c r="F8" s="45">
        <f t="shared" si="0"/>
        <v>112.78250611454904</v>
      </c>
    </row>
    <row r="9" spans="1:24" ht="12.75" customHeight="1" x14ac:dyDescent="0.2">
      <c r="A9" s="63">
        <v>6111</v>
      </c>
      <c r="B9" s="65" t="s">
        <v>21</v>
      </c>
      <c r="C9" s="247" t="s">
        <v>22</v>
      </c>
      <c r="D9" s="194">
        <v>7239127.9400000004</v>
      </c>
      <c r="E9" s="194">
        <v>8449144.6699999999</v>
      </c>
      <c r="F9" s="45">
        <f t="shared" si="0"/>
        <v>116.71495158020373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392832.36</v>
      </c>
      <c r="E13" s="194">
        <v>394512.32</v>
      </c>
      <c r="F13" s="45">
        <f t="shared" si="0"/>
        <v>100.4276531597346</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1074849.57</v>
      </c>
      <c r="E15" s="194">
        <v>1448383.18</v>
      </c>
      <c r="F15" s="45">
        <f t="shared" si="0"/>
        <v>134.75217559979114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6801.54</v>
      </c>
      <c r="E23" s="60">
        <f t="shared" si="2"/>
        <v>23157.4</v>
      </c>
      <c r="F23" s="45">
        <f t="shared" si="0"/>
        <v>340.47289290366598</v>
      </c>
    </row>
    <row r="24" spans="1:6" ht="12.75" customHeight="1" x14ac:dyDescent="0.2">
      <c r="A24" s="63">
        <v>6131</v>
      </c>
      <c r="B24" s="65" t="s">
        <v>51</v>
      </c>
      <c r="C24" s="247" t="s">
        <v>52</v>
      </c>
      <c r="D24" s="194">
        <v>0</v>
      </c>
      <c r="E24" s="194">
        <v>11459.87</v>
      </c>
      <c r="F24" s="45" t="str">
        <f t="shared" si="0"/>
        <v>-</v>
      </c>
    </row>
    <row r="25" spans="1:6" ht="12.75" customHeight="1" x14ac:dyDescent="0.2">
      <c r="A25" s="63">
        <v>6132</v>
      </c>
      <c r="B25" s="64" t="s">
        <v>53</v>
      </c>
      <c r="C25" s="247" t="s">
        <v>54</v>
      </c>
      <c r="D25" s="194">
        <v>6801.54</v>
      </c>
      <c r="E25" s="194">
        <v>11697.53</v>
      </c>
      <c r="F25" s="45">
        <f t="shared" si="0"/>
        <v>171.98355078408713</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441929.65</v>
      </c>
      <c r="E29" s="60">
        <f>SUM(E30:E35)</f>
        <v>474697.86</v>
      </c>
      <c r="F29" s="45">
        <f t="shared" si="0"/>
        <v>107.41480233335781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441145.19</v>
      </c>
      <c r="E33" s="194">
        <v>472849.48</v>
      </c>
      <c r="F33" s="45">
        <f t="shared" si="0"/>
        <v>107.18681529770278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784.46</v>
      </c>
      <c r="E35" s="194">
        <v>1848.38</v>
      </c>
      <c r="F35" s="45">
        <f t="shared" si="0"/>
        <v>235.62450602962545</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54433527.469999999</v>
      </c>
      <c r="E49" s="60">
        <f>E50+E53+E58+E61+E64+E68+E71+E74+E77</f>
        <v>50319241.879999995</v>
      </c>
      <c r="F49" s="45">
        <f t="shared" si="0"/>
        <v>92.441633343957889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612.67999999999995</v>
      </c>
      <c r="E53" s="60">
        <f t="shared" si="8"/>
        <v>17060.739999999998</v>
      </c>
      <c r="F53" s="45">
        <f t="shared" si="0"/>
        <v>2784.6086048181755</v>
      </c>
    </row>
    <row r="54" spans="1:6" ht="12.75" customHeight="1" x14ac:dyDescent="0.2">
      <c r="A54" s="63">
        <v>6321</v>
      </c>
      <c r="B54" s="65" t="s">
        <v>111</v>
      </c>
      <c r="C54" s="247" t="s">
        <v>112</v>
      </c>
      <c r="D54" s="194">
        <v>0</v>
      </c>
      <c r="E54" s="194">
        <v>5060.74</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612.67999999999995</v>
      </c>
      <c r="E56" s="194">
        <v>12000</v>
      </c>
      <c r="F56" s="45">
        <f t="shared" si="0"/>
        <v>1958.6080825226873</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9299788.1600000001</v>
      </c>
      <c r="E58" s="60">
        <f t="shared" si="9"/>
        <v>4327405.87</v>
      </c>
      <c r="F58" s="45">
        <f t="shared" si="0"/>
        <v>46.532305849857117</v>
      </c>
    </row>
    <row r="59" spans="1:6" ht="24" x14ac:dyDescent="0.2">
      <c r="A59" s="63">
        <v>6331</v>
      </c>
      <c r="B59" s="65" t="s">
        <v>121</v>
      </c>
      <c r="C59" s="247" t="s">
        <v>122</v>
      </c>
      <c r="D59" s="194">
        <v>5079110.04</v>
      </c>
      <c r="E59" s="194">
        <v>3643045.17</v>
      </c>
      <c r="F59" s="45">
        <f t="shared" si="0"/>
        <v>71.72605321226709</v>
      </c>
    </row>
    <row r="60" spans="1:6" ht="24" x14ac:dyDescent="0.2">
      <c r="A60" s="63">
        <v>6332</v>
      </c>
      <c r="B60" s="65" t="s">
        <v>123</v>
      </c>
      <c r="C60" s="247" t="s">
        <v>124</v>
      </c>
      <c r="D60" s="194">
        <v>4220678.12</v>
      </c>
      <c r="E60" s="194">
        <v>684360.7</v>
      </c>
      <c r="F60" s="45">
        <f t="shared" si="0"/>
        <v>16.21447266393297</v>
      </c>
    </row>
    <row r="61" spans="1:6" ht="12.75" customHeight="1" x14ac:dyDescent="0.2">
      <c r="A61" s="63">
        <v>634</v>
      </c>
      <c r="B61" s="65" t="s">
        <v>125</v>
      </c>
      <c r="C61" s="247" t="s">
        <v>126</v>
      </c>
      <c r="D61" s="60">
        <f t="shared" ref="D61:E61" si="10">SUM(D62:D63)</f>
        <v>433195.4</v>
      </c>
      <c r="E61" s="60">
        <f t="shared" si="10"/>
        <v>231876.26</v>
      </c>
      <c r="F61" s="45">
        <f t="shared" si="0"/>
        <v>53.526944191928173</v>
      </c>
    </row>
    <row r="62" spans="1:6" ht="12.75" customHeight="1" x14ac:dyDescent="0.2">
      <c r="A62" s="63">
        <v>6341</v>
      </c>
      <c r="B62" s="65" t="s">
        <v>127</v>
      </c>
      <c r="C62" s="247" t="s">
        <v>128</v>
      </c>
      <c r="D62" s="194">
        <v>184275.57</v>
      </c>
      <c r="E62" s="194">
        <v>76756.259999999995</v>
      </c>
      <c r="F62" s="45">
        <f t="shared" si="0"/>
        <v>41.652976571989434</v>
      </c>
    </row>
    <row r="63" spans="1:6" ht="12.75" customHeight="1" x14ac:dyDescent="0.2">
      <c r="A63" s="63">
        <v>6342</v>
      </c>
      <c r="B63" s="65" t="s">
        <v>129</v>
      </c>
      <c r="C63" s="247" t="s">
        <v>130</v>
      </c>
      <c r="D63" s="194">
        <v>248919.83</v>
      </c>
      <c r="E63" s="194">
        <v>155120</v>
      </c>
      <c r="F63" s="45">
        <f t="shared" si="0"/>
        <v>62.317252908295814</v>
      </c>
    </row>
    <row r="64" spans="1:6" ht="24" x14ac:dyDescent="0.2">
      <c r="A64" s="63">
        <v>635</v>
      </c>
      <c r="B64" s="65" t="s">
        <v>131</v>
      </c>
      <c r="C64" s="247" t="s">
        <v>132</v>
      </c>
      <c r="D64" s="60">
        <f>SUM(D65:D67)</f>
        <v>3513703.97</v>
      </c>
      <c r="E64" s="60">
        <f>SUM(E65:E67)</f>
        <v>5322014.26</v>
      </c>
      <c r="F64" s="45">
        <f t="shared" si="0"/>
        <v>151.46450314082662</v>
      </c>
    </row>
    <row r="65" spans="1:6" ht="12.75" customHeight="1" x14ac:dyDescent="0.2">
      <c r="A65" s="63">
        <v>6351</v>
      </c>
      <c r="B65" s="65" t="s">
        <v>133</v>
      </c>
      <c r="C65" s="247" t="s">
        <v>134</v>
      </c>
      <c r="D65" s="194">
        <v>2600387.91</v>
      </c>
      <c r="E65" s="194">
        <v>2703823.76</v>
      </c>
      <c r="F65" s="45">
        <f t="shared" si="0"/>
        <v>103.97770846427292</v>
      </c>
    </row>
    <row r="66" spans="1:6" ht="12.75" customHeight="1" x14ac:dyDescent="0.2">
      <c r="A66" s="63">
        <v>6352</v>
      </c>
      <c r="B66" s="64" t="s">
        <v>135</v>
      </c>
      <c r="C66" s="247" t="s">
        <v>136</v>
      </c>
      <c r="D66" s="194">
        <v>913316.06</v>
      </c>
      <c r="E66" s="194">
        <v>860531.46</v>
      </c>
      <c r="F66" s="45">
        <f t="shared" si="0"/>
        <v>94.220554930349081</v>
      </c>
    </row>
    <row r="67" spans="1:6" ht="12.75" customHeight="1" x14ac:dyDescent="0.2">
      <c r="A67" s="70" t="s">
        <v>137</v>
      </c>
      <c r="B67" s="65" t="s">
        <v>138</v>
      </c>
      <c r="C67" s="277" t="s">
        <v>137</v>
      </c>
      <c r="D67" s="192">
        <v>0</v>
      </c>
      <c r="E67" s="192">
        <v>1757659.04</v>
      </c>
      <c r="F67" s="71" t="str">
        <f t="shared" si="0"/>
        <v>-</v>
      </c>
    </row>
    <row r="68" spans="1:6" ht="24" x14ac:dyDescent="0.2">
      <c r="A68" s="63" t="s">
        <v>139</v>
      </c>
      <c r="B68" s="183" t="s">
        <v>140</v>
      </c>
      <c r="C68" s="247" t="s">
        <v>139</v>
      </c>
      <c r="D68" s="60">
        <f t="shared" ref="D68:E68" si="11">SUM(D69:D70)</f>
        <v>35348015.469999999</v>
      </c>
      <c r="E68" s="60">
        <f t="shared" si="11"/>
        <v>37818310.589999996</v>
      </c>
      <c r="F68" s="45">
        <f t="shared" si="0"/>
        <v>106.98849733755647</v>
      </c>
    </row>
    <row r="69" spans="1:6" ht="12.75" customHeight="1" x14ac:dyDescent="0.2">
      <c r="A69" s="63" t="s">
        <v>141</v>
      </c>
      <c r="B69" s="64" t="s">
        <v>142</v>
      </c>
      <c r="C69" s="247" t="s">
        <v>141</v>
      </c>
      <c r="D69" s="194">
        <v>35053858.759999998</v>
      </c>
      <c r="E69" s="194">
        <v>37529738.799999997</v>
      </c>
      <c r="F69" s="45">
        <f t="shared" si="0"/>
        <v>107.06307415954225</v>
      </c>
    </row>
    <row r="70" spans="1:6" ht="24" x14ac:dyDescent="0.2">
      <c r="A70" s="63" t="s">
        <v>143</v>
      </c>
      <c r="B70" s="64" t="s">
        <v>144</v>
      </c>
      <c r="C70" s="247" t="s">
        <v>143</v>
      </c>
      <c r="D70" s="194">
        <v>294156.71000000002</v>
      </c>
      <c r="E70" s="194">
        <v>288571.78999999998</v>
      </c>
      <c r="F70" s="45">
        <f t="shared" si="0"/>
        <v>98.101379363401222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5838211.79</v>
      </c>
      <c r="E74" s="60">
        <f t="shared" si="13"/>
        <v>2602574.16</v>
      </c>
      <c r="F74" s="45">
        <f t="shared" si="0"/>
        <v>44.578275910747664</v>
      </c>
    </row>
    <row r="75" spans="1:6" ht="12.75" customHeight="1" x14ac:dyDescent="0.2">
      <c r="A75" s="63" t="s">
        <v>153</v>
      </c>
      <c r="B75" s="65" t="s">
        <v>154</v>
      </c>
      <c r="C75" s="247" t="s">
        <v>153</v>
      </c>
      <c r="D75" s="194">
        <v>2404717.52</v>
      </c>
      <c r="E75" s="194">
        <v>1691178.07</v>
      </c>
      <c r="F75" s="45">
        <f t="shared" si="0"/>
        <v>70.327514809307004</v>
      </c>
    </row>
    <row r="76" spans="1:6" ht="12.75" customHeight="1" x14ac:dyDescent="0.2">
      <c r="A76" s="63" t="s">
        <v>155</v>
      </c>
      <c r="B76" s="65" t="s">
        <v>156</v>
      </c>
      <c r="C76" s="247" t="s">
        <v>155</v>
      </c>
      <c r="D76" s="194">
        <v>3433494.27</v>
      </c>
      <c r="E76" s="194">
        <v>911396.09</v>
      </c>
      <c r="F76" s="45">
        <f t="shared" si="0"/>
        <v>26.544272928115298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770522.77</v>
      </c>
      <c r="E82" s="60">
        <f t="shared" si="15"/>
        <v>1072145.4900000002</v>
      </c>
      <c r="F82" s="45">
        <f t="shared" si="0"/>
        <v>139.14520527407649</v>
      </c>
    </row>
    <row r="83" spans="1:6" ht="12.75" customHeight="1" x14ac:dyDescent="0.2">
      <c r="A83" s="63">
        <v>641</v>
      </c>
      <c r="B83" s="64" t="s">
        <v>169</v>
      </c>
      <c r="C83" s="247" t="s">
        <v>170</v>
      </c>
      <c r="D83" s="60">
        <f t="shared" ref="D83:E83" si="16">SUM(D84:D90)</f>
        <v>142065</v>
      </c>
      <c r="E83" s="60">
        <f t="shared" si="16"/>
        <v>154091.84</v>
      </c>
      <c r="F83" s="45">
        <f t="shared" si="0"/>
        <v>108.46573047548658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53.3</v>
      </c>
      <c r="E85" s="194">
        <v>16293.64</v>
      </c>
      <c r="F85" s="45" t="str">
        <f t="shared" si="0"/>
        <v>&gt;&gt;100</v>
      </c>
    </row>
    <row r="86" spans="1:6" ht="12.75" customHeight="1" x14ac:dyDescent="0.2">
      <c r="A86" s="63">
        <v>6414</v>
      </c>
      <c r="B86" s="64" t="s">
        <v>175</v>
      </c>
      <c r="C86" s="247" t="s">
        <v>176</v>
      </c>
      <c r="D86" s="194">
        <v>16086.7</v>
      </c>
      <c r="E86" s="194">
        <v>11873.2</v>
      </c>
      <c r="F86" s="45">
        <f t="shared" si="0"/>
        <v>73.807555309665744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125925</v>
      </c>
      <c r="E88" s="194">
        <v>125925</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627839.76</v>
      </c>
      <c r="E91" s="60">
        <f t="shared" si="17"/>
        <v>917314.03</v>
      </c>
      <c r="F91" s="45">
        <f t="shared" si="0"/>
        <v>146.10639345300464</v>
      </c>
    </row>
    <row r="92" spans="1:6" ht="12.75" customHeight="1" x14ac:dyDescent="0.2">
      <c r="A92" s="63">
        <v>6421</v>
      </c>
      <c r="B92" s="64" t="s">
        <v>187</v>
      </c>
      <c r="C92" s="247" t="s">
        <v>188</v>
      </c>
      <c r="D92" s="194">
        <v>3891.82</v>
      </c>
      <c r="E92" s="194">
        <v>5528.99</v>
      </c>
      <c r="F92" s="45">
        <f t="shared" si="0"/>
        <v>142.0669506811723</v>
      </c>
    </row>
    <row r="93" spans="1:6" ht="12.75" customHeight="1" x14ac:dyDescent="0.2">
      <c r="A93" s="63">
        <v>6422</v>
      </c>
      <c r="B93" s="64" t="s">
        <v>189</v>
      </c>
      <c r="C93" s="247" t="s">
        <v>190</v>
      </c>
      <c r="D93" s="194">
        <v>301227.7</v>
      </c>
      <c r="E93" s="194">
        <v>359978.5</v>
      </c>
      <c r="F93" s="45">
        <f t="shared" si="0"/>
        <v>119.5037840145511</v>
      </c>
    </row>
    <row r="94" spans="1:6" ht="12.75" customHeight="1" x14ac:dyDescent="0.2">
      <c r="A94" s="63">
        <v>6423</v>
      </c>
      <c r="B94" s="64" t="s">
        <v>191</v>
      </c>
      <c r="C94" s="247" t="s">
        <v>192</v>
      </c>
      <c r="D94" s="194">
        <v>322720.24</v>
      </c>
      <c r="E94" s="194">
        <v>551806.54</v>
      </c>
      <c r="F94" s="45">
        <f t="shared" si="0"/>
        <v>170.98603421960769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618.01</v>
      </c>
      <c r="E98" s="60">
        <f t="shared" si="18"/>
        <v>739.62</v>
      </c>
      <c r="F98" s="45">
        <f t="shared" si="0"/>
        <v>119.67767511852558</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618.01</v>
      </c>
      <c r="E101" s="194">
        <v>739.62</v>
      </c>
      <c r="F101" s="45">
        <f t="shared" si="0"/>
        <v>119.67767511852558</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1874694.5699999998</v>
      </c>
      <c r="E106" s="60">
        <f>E107+E112+E120+E124</f>
        <v>2021176.6</v>
      </c>
      <c r="F106" s="45">
        <f t="shared" si="0"/>
        <v>107.81364774529646</v>
      </c>
    </row>
    <row r="107" spans="1:6" ht="12.75" customHeight="1" x14ac:dyDescent="0.2">
      <c r="A107" s="63">
        <v>651</v>
      </c>
      <c r="B107" s="64" t="s">
        <v>217</v>
      </c>
      <c r="C107" s="247" t="s">
        <v>218</v>
      </c>
      <c r="D107" s="60">
        <f t="shared" ref="D107:E107" si="19">SUM(D108:D111)</f>
        <v>232953.36</v>
      </c>
      <c r="E107" s="60">
        <f t="shared" si="19"/>
        <v>654414.35</v>
      </c>
      <c r="F107" s="45">
        <f t="shared" si="0"/>
        <v>280.92076027579083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216446.15</v>
      </c>
      <c r="E109" s="194">
        <v>636068.9</v>
      </c>
      <c r="F109" s="45">
        <f t="shared" si="0"/>
        <v>293.86935272352963</v>
      </c>
    </row>
    <row r="110" spans="1:6" ht="12.75" customHeight="1" x14ac:dyDescent="0.2">
      <c r="A110" s="63">
        <v>6513</v>
      </c>
      <c r="B110" s="64" t="s">
        <v>223</v>
      </c>
      <c r="C110" s="247" t="s">
        <v>224</v>
      </c>
      <c r="D110" s="194">
        <v>5424.38</v>
      </c>
      <c r="E110" s="194">
        <v>4960.25</v>
      </c>
      <c r="F110" s="45">
        <f t="shared" si="0"/>
        <v>91.443630424122205</v>
      </c>
    </row>
    <row r="111" spans="1:6" ht="12.75" customHeight="1" x14ac:dyDescent="0.2">
      <c r="A111" s="63">
        <v>6514</v>
      </c>
      <c r="B111" s="64" t="s">
        <v>225</v>
      </c>
      <c r="C111" s="247" t="s">
        <v>226</v>
      </c>
      <c r="D111" s="194">
        <v>11082.83</v>
      </c>
      <c r="E111" s="194">
        <v>13385.2</v>
      </c>
      <c r="F111" s="45">
        <f t="shared" si="0"/>
        <v>120.77420658802851</v>
      </c>
    </row>
    <row r="112" spans="1:6" ht="12.75" customHeight="1" x14ac:dyDescent="0.2">
      <c r="A112" s="63">
        <v>652</v>
      </c>
      <c r="B112" s="64" t="s">
        <v>227</v>
      </c>
      <c r="C112" s="247" t="s">
        <v>228</v>
      </c>
      <c r="D112" s="60">
        <f t="shared" ref="D112:E112" si="20">SUM(D113:D119)</f>
        <v>1641741.21</v>
      </c>
      <c r="E112" s="60">
        <f t="shared" si="20"/>
        <v>1366762.25</v>
      </c>
      <c r="F112" s="45">
        <f t="shared" si="0"/>
        <v>83.250773122762752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1641741.21</v>
      </c>
      <c r="E117" s="194">
        <v>1366762.25</v>
      </c>
      <c r="F117" s="45">
        <f t="shared" si="0"/>
        <v>83.250773122762752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3442297.77</v>
      </c>
      <c r="E125" s="60">
        <f t="shared" si="22"/>
        <v>3881029.2099999995</v>
      </c>
      <c r="F125" s="45">
        <f t="shared" si="0"/>
        <v>112.74530762049675</v>
      </c>
    </row>
    <row r="126" spans="1:6" ht="12.75" customHeight="1" x14ac:dyDescent="0.2">
      <c r="A126" s="63">
        <v>661</v>
      </c>
      <c r="B126" s="65" t="s">
        <v>255</v>
      </c>
      <c r="C126" s="247" t="s">
        <v>256</v>
      </c>
      <c r="D126" s="60">
        <f t="shared" ref="D126:E126" si="23">SUM(D127:D128)</f>
        <v>3371194.23</v>
      </c>
      <c r="E126" s="60">
        <f t="shared" si="23"/>
        <v>3773505.1799999997</v>
      </c>
      <c r="F126" s="45">
        <f t="shared" si="0"/>
        <v>111.93378140066406</v>
      </c>
    </row>
    <row r="127" spans="1:6" ht="12.75" customHeight="1" x14ac:dyDescent="0.2">
      <c r="A127" s="63">
        <v>6614</v>
      </c>
      <c r="B127" s="65" t="s">
        <v>257</v>
      </c>
      <c r="C127" s="247" t="s">
        <v>258</v>
      </c>
      <c r="D127" s="194">
        <v>1459436.3</v>
      </c>
      <c r="E127" s="194">
        <v>1672053.74</v>
      </c>
      <c r="F127" s="45">
        <f t="shared" si="0"/>
        <v>114.56846317992775</v>
      </c>
    </row>
    <row r="128" spans="1:6" ht="12.75" customHeight="1" x14ac:dyDescent="0.2">
      <c r="A128" s="63">
        <v>6615</v>
      </c>
      <c r="B128" s="65" t="s">
        <v>259</v>
      </c>
      <c r="C128" s="247" t="s">
        <v>260</v>
      </c>
      <c r="D128" s="194">
        <v>1911757.93</v>
      </c>
      <c r="E128" s="194">
        <v>2101451.44</v>
      </c>
      <c r="F128" s="45">
        <f t="shared" si="0"/>
        <v>109.9224649221149</v>
      </c>
    </row>
    <row r="129" spans="1:6" ht="36" x14ac:dyDescent="0.2">
      <c r="A129" s="63">
        <v>663</v>
      </c>
      <c r="B129" s="182" t="s">
        <v>261</v>
      </c>
      <c r="C129" s="247" t="s">
        <v>262</v>
      </c>
      <c r="D129" s="60">
        <f t="shared" ref="D129:E129" si="24">SUM(D130:D133)</f>
        <v>71103.539999999994</v>
      </c>
      <c r="E129" s="60">
        <f t="shared" si="24"/>
        <v>107524.03</v>
      </c>
      <c r="F129" s="45">
        <f t="shared" si="0"/>
        <v>151.22176758006705</v>
      </c>
    </row>
    <row r="130" spans="1:6" ht="12.75" customHeight="1" x14ac:dyDescent="0.2">
      <c r="A130" s="63">
        <v>6631</v>
      </c>
      <c r="B130" s="65" t="s">
        <v>263</v>
      </c>
      <c r="C130" s="247" t="s">
        <v>264</v>
      </c>
      <c r="D130" s="194">
        <v>66001.23</v>
      </c>
      <c r="E130" s="194">
        <v>103499.74</v>
      </c>
      <c r="F130" s="45">
        <f t="shared" si="0"/>
        <v>156.81486541993235</v>
      </c>
    </row>
    <row r="131" spans="1:6" ht="12.75" customHeight="1" x14ac:dyDescent="0.2">
      <c r="A131" s="63">
        <v>6632</v>
      </c>
      <c r="B131" s="182" t="s">
        <v>265</v>
      </c>
      <c r="C131" s="247" t="s">
        <v>266</v>
      </c>
      <c r="D131" s="194">
        <v>5102.3100000000004</v>
      </c>
      <c r="E131" s="194">
        <v>4024.29</v>
      </c>
      <c r="F131" s="45">
        <f t="shared" si="0"/>
        <v>78.871922717357421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16224873.41</v>
      </c>
      <c r="E134" s="60">
        <f t="shared" si="25"/>
        <v>18527404.52</v>
      </c>
      <c r="F134" s="45">
        <f t="shared" ref="F134:F229" si="26">IF(D134&lt;&gt;0,IF(E134/D134&gt;=100,"&gt;&gt;100",E134/D134*100),"-")</f>
        <v>114.19136563851933</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16224873.41</v>
      </c>
      <c r="E139" s="194">
        <v>18527404.52</v>
      </c>
      <c r="F139" s="45">
        <f t="shared" si="26"/>
        <v>114.19136563851933</v>
      </c>
    </row>
    <row r="140" spans="1:6" ht="12.75" customHeight="1" x14ac:dyDescent="0.2">
      <c r="A140" s="63">
        <v>68</v>
      </c>
      <c r="B140" s="65" t="s">
        <v>283</v>
      </c>
      <c r="C140" s="247" t="s">
        <v>284</v>
      </c>
      <c r="D140" s="60">
        <f t="shared" ref="D140:E140" si="28">D141+D151</f>
        <v>790242.91</v>
      </c>
      <c r="E140" s="60">
        <f t="shared" si="28"/>
        <v>1046459.59</v>
      </c>
      <c r="F140" s="45">
        <f t="shared" si="26"/>
        <v>132.42252182939546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790242.91</v>
      </c>
      <c r="E151" s="194">
        <v>1046459.59</v>
      </c>
      <c r="F151" s="45">
        <f t="shared" si="26"/>
        <v>132.42252182939546</v>
      </c>
    </row>
    <row r="152" spans="1:6" ht="12.75" customHeight="1" x14ac:dyDescent="0.2">
      <c r="A152" s="63">
        <v>3</v>
      </c>
      <c r="B152" s="64" t="s">
        <v>307</v>
      </c>
      <c r="C152" s="247" t="s">
        <v>13</v>
      </c>
      <c r="D152" s="60">
        <f>D153+D164+D202+D221+D230+D262+D273</f>
        <v>74934207.969999984</v>
      </c>
      <c r="E152" s="60">
        <f>E153+E164+E202+E221+E230+E262+E273</f>
        <v>85386127.890000015</v>
      </c>
      <c r="F152" s="45">
        <f t="shared" si="26"/>
        <v>113.94812890286967</v>
      </c>
    </row>
    <row r="153" spans="1:6" ht="12.75" customHeight="1" x14ac:dyDescent="0.2">
      <c r="A153" s="63">
        <v>31</v>
      </c>
      <c r="B153" s="64" t="s">
        <v>308</v>
      </c>
      <c r="C153" s="247" t="s">
        <v>309</v>
      </c>
      <c r="D153" s="60">
        <f t="shared" ref="D153:E153" si="30">D154+D159+D160</f>
        <v>50617944.410000004</v>
      </c>
      <c r="E153" s="60">
        <f t="shared" si="30"/>
        <v>58315889.710000008</v>
      </c>
      <c r="F153" s="45">
        <f t="shared" si="26"/>
        <v>115.20793740189737</v>
      </c>
    </row>
    <row r="154" spans="1:6" ht="12.75" customHeight="1" x14ac:dyDescent="0.2">
      <c r="A154" s="63">
        <v>311</v>
      </c>
      <c r="B154" s="64" t="s">
        <v>310</v>
      </c>
      <c r="C154" s="247" t="s">
        <v>311</v>
      </c>
      <c r="D154" s="60">
        <f t="shared" ref="D154:E154" si="31">SUM(D155:D158)</f>
        <v>41968239.150000006</v>
      </c>
      <c r="E154" s="60">
        <f t="shared" si="31"/>
        <v>48397542.220000006</v>
      </c>
      <c r="F154" s="45">
        <f t="shared" si="26"/>
        <v>115.31944918399084</v>
      </c>
    </row>
    <row r="155" spans="1:6" ht="12.75" customHeight="1" x14ac:dyDescent="0.2">
      <c r="A155" s="63">
        <v>3111</v>
      </c>
      <c r="B155" s="64" t="s">
        <v>312</v>
      </c>
      <c r="C155" s="247" t="s">
        <v>313</v>
      </c>
      <c r="D155" s="194">
        <v>39982859.340000004</v>
      </c>
      <c r="E155" s="194">
        <v>46032806.789999999</v>
      </c>
      <c r="F155" s="45">
        <f t="shared" si="26"/>
        <v>115.1313526592818</v>
      </c>
    </row>
    <row r="156" spans="1:6" ht="12.75" customHeight="1" x14ac:dyDescent="0.2">
      <c r="A156" s="63">
        <v>3112</v>
      </c>
      <c r="B156" s="64" t="s">
        <v>314</v>
      </c>
      <c r="C156" s="247" t="s">
        <v>315</v>
      </c>
      <c r="D156" s="194">
        <v>25800</v>
      </c>
      <c r="E156" s="194">
        <v>25500</v>
      </c>
      <c r="F156" s="45">
        <f t="shared" si="26"/>
        <v>98.837209302325576</v>
      </c>
    </row>
    <row r="157" spans="1:6" ht="12.75" customHeight="1" x14ac:dyDescent="0.2">
      <c r="A157" s="63">
        <v>3113</v>
      </c>
      <c r="B157" s="65" t="s">
        <v>316</v>
      </c>
      <c r="C157" s="247" t="s">
        <v>317</v>
      </c>
      <c r="D157" s="194">
        <v>1199998.67</v>
      </c>
      <c r="E157" s="194">
        <v>1452524.59</v>
      </c>
      <c r="F157" s="45">
        <f t="shared" si="26"/>
        <v>121.04384999026709</v>
      </c>
    </row>
    <row r="158" spans="1:6" ht="12.75" customHeight="1" x14ac:dyDescent="0.2">
      <c r="A158" s="63">
        <v>3114</v>
      </c>
      <c r="B158" s="65" t="s">
        <v>318</v>
      </c>
      <c r="C158" s="247" t="s">
        <v>319</v>
      </c>
      <c r="D158" s="194">
        <v>759581.14</v>
      </c>
      <c r="E158" s="194">
        <v>886710.84</v>
      </c>
      <c r="F158" s="45">
        <f t="shared" si="26"/>
        <v>116.73681629325341</v>
      </c>
    </row>
    <row r="159" spans="1:6" ht="12.75" customHeight="1" x14ac:dyDescent="0.2">
      <c r="A159" s="63">
        <v>312</v>
      </c>
      <c r="B159" s="65" t="s">
        <v>320</v>
      </c>
      <c r="C159" s="247" t="s">
        <v>321</v>
      </c>
      <c r="D159" s="194">
        <v>2134365.04</v>
      </c>
      <c r="E159" s="194">
        <v>2338035.14</v>
      </c>
      <c r="F159" s="45">
        <f t="shared" si="26"/>
        <v>109.54242110337415</v>
      </c>
    </row>
    <row r="160" spans="1:6" ht="12.75" customHeight="1" x14ac:dyDescent="0.2">
      <c r="A160" s="63">
        <v>313</v>
      </c>
      <c r="B160" s="65" t="s">
        <v>322</v>
      </c>
      <c r="C160" s="247" t="s">
        <v>323</v>
      </c>
      <c r="D160" s="60">
        <f t="shared" ref="D160:E160" si="32">SUM(D161:D163)</f>
        <v>6515340.2200000007</v>
      </c>
      <c r="E160" s="60">
        <f t="shared" si="32"/>
        <v>7580312.3499999996</v>
      </c>
      <c r="F160" s="45">
        <f t="shared" si="26"/>
        <v>116.34561042155369</v>
      </c>
    </row>
    <row r="161" spans="1:6" ht="12.75" customHeight="1" x14ac:dyDescent="0.2">
      <c r="A161" s="63">
        <v>3131</v>
      </c>
      <c r="B161" s="65" t="s">
        <v>324</v>
      </c>
      <c r="C161" s="247" t="s">
        <v>325</v>
      </c>
      <c r="D161" s="194">
        <v>2940.88</v>
      </c>
      <c r="E161" s="194">
        <v>3889.39</v>
      </c>
      <c r="F161" s="45">
        <f t="shared" si="26"/>
        <v>132.25259106117895</v>
      </c>
    </row>
    <row r="162" spans="1:6" ht="12.75" customHeight="1" x14ac:dyDescent="0.2">
      <c r="A162" s="63">
        <v>3132</v>
      </c>
      <c r="B162" s="65" t="s">
        <v>326</v>
      </c>
      <c r="C162" s="247" t="s">
        <v>327</v>
      </c>
      <c r="D162" s="194">
        <v>6512136.4400000004</v>
      </c>
      <c r="E162" s="194">
        <v>7576422.96</v>
      </c>
      <c r="F162" s="45">
        <f t="shared" si="26"/>
        <v>116.34312379364088</v>
      </c>
    </row>
    <row r="163" spans="1:6" ht="12.75" customHeight="1" x14ac:dyDescent="0.2">
      <c r="A163" s="63">
        <v>3133</v>
      </c>
      <c r="B163" s="64" t="s">
        <v>328</v>
      </c>
      <c r="C163" s="247" t="s">
        <v>329</v>
      </c>
      <c r="D163" s="194">
        <v>262.89999999999998</v>
      </c>
      <c r="E163" s="194">
        <v>0</v>
      </c>
      <c r="F163" s="45">
        <f t="shared" si="26"/>
        <v>0</v>
      </c>
    </row>
    <row r="164" spans="1:6" ht="12.75" customHeight="1" x14ac:dyDescent="0.2">
      <c r="A164" s="70">
        <v>32</v>
      </c>
      <c r="B164" s="65" t="s">
        <v>330</v>
      </c>
      <c r="C164" s="247" t="s">
        <v>331</v>
      </c>
      <c r="D164" s="60">
        <f>D165+D170+D178+D188+D189+D194</f>
        <v>17978150.439999998</v>
      </c>
      <c r="E164" s="60">
        <f>E165+E170+E178+E188+E189+E194</f>
        <v>20005239.460000001</v>
      </c>
      <c r="F164" s="45">
        <f t="shared" si="26"/>
        <v>111.27529234314275</v>
      </c>
    </row>
    <row r="165" spans="1:6" ht="12.75" customHeight="1" x14ac:dyDescent="0.2">
      <c r="A165" s="63">
        <v>321</v>
      </c>
      <c r="B165" s="64" t="s">
        <v>332</v>
      </c>
      <c r="C165" s="247" t="s">
        <v>333</v>
      </c>
      <c r="D165" s="60">
        <f t="shared" ref="D165:E165" si="33">SUM(D166:D169)</f>
        <v>1725731.47</v>
      </c>
      <c r="E165" s="60">
        <f t="shared" si="33"/>
        <v>1884719.0499999998</v>
      </c>
      <c r="F165" s="45">
        <f t="shared" si="26"/>
        <v>109.21276471825595</v>
      </c>
    </row>
    <row r="166" spans="1:6" ht="12.75" customHeight="1" x14ac:dyDescent="0.2">
      <c r="A166" s="63">
        <v>3211</v>
      </c>
      <c r="B166" s="64" t="s">
        <v>334</v>
      </c>
      <c r="C166" s="247" t="s">
        <v>335</v>
      </c>
      <c r="D166" s="194">
        <v>361041.03</v>
      </c>
      <c r="E166" s="194">
        <v>412306.43</v>
      </c>
      <c r="F166" s="45">
        <f t="shared" si="26"/>
        <v>114.19932798219637</v>
      </c>
    </row>
    <row r="167" spans="1:6" ht="12.75" customHeight="1" x14ac:dyDescent="0.2">
      <c r="A167" s="63">
        <v>3212</v>
      </c>
      <c r="B167" s="64" t="s">
        <v>336</v>
      </c>
      <c r="C167" s="247" t="s">
        <v>337</v>
      </c>
      <c r="D167" s="194">
        <v>1181000.17</v>
      </c>
      <c r="E167" s="194">
        <v>1238014.9099999999</v>
      </c>
      <c r="F167" s="45">
        <f t="shared" si="26"/>
        <v>104.82766568949775</v>
      </c>
    </row>
    <row r="168" spans="1:6" ht="12.75" customHeight="1" x14ac:dyDescent="0.2">
      <c r="A168" s="63">
        <v>3213</v>
      </c>
      <c r="B168" s="64" t="s">
        <v>338</v>
      </c>
      <c r="C168" s="247" t="s">
        <v>339</v>
      </c>
      <c r="D168" s="194">
        <v>180404.75</v>
      </c>
      <c r="E168" s="194">
        <v>229721.07</v>
      </c>
      <c r="F168" s="45">
        <f t="shared" si="26"/>
        <v>127.33648642843384</v>
      </c>
    </row>
    <row r="169" spans="1:6" ht="12.75" customHeight="1" x14ac:dyDescent="0.2">
      <c r="A169" s="63">
        <v>3214</v>
      </c>
      <c r="B169" s="64" t="s">
        <v>340</v>
      </c>
      <c r="C169" s="247" t="s">
        <v>341</v>
      </c>
      <c r="D169" s="194">
        <v>3285.52</v>
      </c>
      <c r="E169" s="194">
        <v>4676.6400000000003</v>
      </c>
      <c r="F169" s="45">
        <f t="shared" si="26"/>
        <v>142.34093842070664</v>
      </c>
    </row>
    <row r="170" spans="1:6" ht="12.75" customHeight="1" x14ac:dyDescent="0.2">
      <c r="A170" s="63">
        <v>322</v>
      </c>
      <c r="B170" s="64" t="s">
        <v>342</v>
      </c>
      <c r="C170" s="247" t="s">
        <v>343</v>
      </c>
      <c r="D170" s="60">
        <f t="shared" ref="D170:E170" si="34">SUM(D171:D177)</f>
        <v>7892426.6900000004</v>
      </c>
      <c r="E170" s="60">
        <f t="shared" si="34"/>
        <v>8179542.6100000003</v>
      </c>
      <c r="F170" s="45">
        <f t="shared" si="26"/>
        <v>103.63786616306221</v>
      </c>
    </row>
    <row r="171" spans="1:6" ht="12.75" customHeight="1" x14ac:dyDescent="0.2">
      <c r="A171" s="63">
        <v>3221</v>
      </c>
      <c r="B171" s="64" t="s">
        <v>344</v>
      </c>
      <c r="C171" s="247" t="s">
        <v>345</v>
      </c>
      <c r="D171" s="194">
        <v>399122.57</v>
      </c>
      <c r="E171" s="194">
        <v>387884.97</v>
      </c>
      <c r="F171" s="45">
        <f t="shared" si="26"/>
        <v>97.184423822486394</v>
      </c>
    </row>
    <row r="172" spans="1:6" ht="12.75" customHeight="1" x14ac:dyDescent="0.2">
      <c r="A172" s="63">
        <v>3222</v>
      </c>
      <c r="B172" s="64" t="s">
        <v>346</v>
      </c>
      <c r="C172" s="247" t="s">
        <v>347</v>
      </c>
      <c r="D172" s="194">
        <v>5939930.0999999996</v>
      </c>
      <c r="E172" s="194">
        <v>6078102.1399999997</v>
      </c>
      <c r="F172" s="45">
        <f t="shared" si="26"/>
        <v>102.32615599298045</v>
      </c>
    </row>
    <row r="173" spans="1:6" ht="12.75" customHeight="1" x14ac:dyDescent="0.2">
      <c r="A173" s="63">
        <v>3223</v>
      </c>
      <c r="B173" s="65" t="s">
        <v>348</v>
      </c>
      <c r="C173" s="247" t="s">
        <v>349</v>
      </c>
      <c r="D173" s="194">
        <v>1295938.74</v>
      </c>
      <c r="E173" s="194">
        <v>1411383.2</v>
      </c>
      <c r="F173" s="45">
        <f t="shared" si="26"/>
        <v>108.9081726193323</v>
      </c>
    </row>
    <row r="174" spans="1:6" ht="12.75" customHeight="1" x14ac:dyDescent="0.2">
      <c r="A174" s="63">
        <v>3224</v>
      </c>
      <c r="B174" s="65" t="s">
        <v>350</v>
      </c>
      <c r="C174" s="247" t="s">
        <v>351</v>
      </c>
      <c r="D174" s="194">
        <v>102852.2</v>
      </c>
      <c r="E174" s="194">
        <v>99924.73</v>
      </c>
      <c r="F174" s="45">
        <f t="shared" si="26"/>
        <v>97.153711831151895</v>
      </c>
    </row>
    <row r="175" spans="1:6" ht="12.75" customHeight="1" x14ac:dyDescent="0.2">
      <c r="A175" s="63">
        <v>3225</v>
      </c>
      <c r="B175" s="65" t="s">
        <v>352</v>
      </c>
      <c r="C175" s="247" t="s">
        <v>353</v>
      </c>
      <c r="D175" s="194">
        <v>122895.34</v>
      </c>
      <c r="E175" s="194">
        <v>127613.24</v>
      </c>
      <c r="F175" s="45">
        <f t="shared" si="26"/>
        <v>103.83895760408816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31687.74</v>
      </c>
      <c r="E177" s="194">
        <v>74634.33</v>
      </c>
      <c r="F177" s="45">
        <f t="shared" si="26"/>
        <v>235.5306184663217</v>
      </c>
    </row>
    <row r="178" spans="1:6" ht="12.75" customHeight="1" x14ac:dyDescent="0.2">
      <c r="A178" s="63">
        <v>323</v>
      </c>
      <c r="B178" s="65" t="s">
        <v>358</v>
      </c>
      <c r="C178" s="247" t="s">
        <v>359</v>
      </c>
      <c r="D178" s="60">
        <f t="shared" ref="D178:E178" si="35">SUM(D179:D187)</f>
        <v>7094067.29</v>
      </c>
      <c r="E178" s="60">
        <f t="shared" si="35"/>
        <v>7586276.8300000001</v>
      </c>
      <c r="F178" s="45">
        <f t="shared" si="26"/>
        <v>106.93832634903015</v>
      </c>
    </row>
    <row r="179" spans="1:6" ht="12.75" customHeight="1" x14ac:dyDescent="0.2">
      <c r="A179" s="63">
        <v>3231</v>
      </c>
      <c r="B179" s="65" t="s">
        <v>360</v>
      </c>
      <c r="C179" s="247" t="s">
        <v>361</v>
      </c>
      <c r="D179" s="194">
        <v>1429879.25</v>
      </c>
      <c r="E179" s="194">
        <v>1798830.51</v>
      </c>
      <c r="F179" s="45">
        <f t="shared" si="26"/>
        <v>125.80296622949105</v>
      </c>
    </row>
    <row r="180" spans="1:6" ht="12.75" customHeight="1" x14ac:dyDescent="0.2">
      <c r="A180" s="63">
        <v>3232</v>
      </c>
      <c r="B180" s="65" t="s">
        <v>362</v>
      </c>
      <c r="C180" s="247" t="s">
        <v>363</v>
      </c>
      <c r="D180" s="194">
        <v>2557279.41</v>
      </c>
      <c r="E180" s="194">
        <v>1446404.26</v>
      </c>
      <c r="F180" s="45">
        <f t="shared" si="26"/>
        <v>56.560274733530193</v>
      </c>
    </row>
    <row r="181" spans="1:6" ht="12.75" customHeight="1" x14ac:dyDescent="0.2">
      <c r="A181" s="63">
        <v>3233</v>
      </c>
      <c r="B181" s="65" t="s">
        <v>364</v>
      </c>
      <c r="C181" s="247" t="s">
        <v>365</v>
      </c>
      <c r="D181" s="194">
        <v>107388.76</v>
      </c>
      <c r="E181" s="194">
        <v>99046.67</v>
      </c>
      <c r="F181" s="45">
        <f t="shared" si="26"/>
        <v>92.231877898580834</v>
      </c>
    </row>
    <row r="182" spans="1:6" ht="12.75" customHeight="1" x14ac:dyDescent="0.2">
      <c r="A182" s="63">
        <v>3234</v>
      </c>
      <c r="B182" s="65" t="s">
        <v>366</v>
      </c>
      <c r="C182" s="247" t="s">
        <v>367</v>
      </c>
      <c r="D182" s="194">
        <v>262953.77</v>
      </c>
      <c r="E182" s="194">
        <v>266609.82</v>
      </c>
      <c r="F182" s="45">
        <f t="shared" si="26"/>
        <v>101.39037747966115</v>
      </c>
    </row>
    <row r="183" spans="1:6" ht="12.75" customHeight="1" x14ac:dyDescent="0.2">
      <c r="A183" s="63">
        <v>3235</v>
      </c>
      <c r="B183" s="64" t="s">
        <v>368</v>
      </c>
      <c r="C183" s="247" t="s">
        <v>369</v>
      </c>
      <c r="D183" s="194">
        <v>114342.2</v>
      </c>
      <c r="E183" s="194">
        <v>103217.54</v>
      </c>
      <c r="F183" s="45">
        <f t="shared" si="26"/>
        <v>90.270731191108794</v>
      </c>
    </row>
    <row r="184" spans="1:6" ht="12.75" customHeight="1" x14ac:dyDescent="0.2">
      <c r="A184" s="63">
        <v>3236</v>
      </c>
      <c r="B184" s="64" t="s">
        <v>370</v>
      </c>
      <c r="C184" s="247" t="s">
        <v>371</v>
      </c>
      <c r="D184" s="194">
        <v>631289.78</v>
      </c>
      <c r="E184" s="194">
        <v>695893.71</v>
      </c>
      <c r="F184" s="45">
        <f t="shared" si="26"/>
        <v>110.23364103882689</v>
      </c>
    </row>
    <row r="185" spans="1:6" ht="12.75" customHeight="1" x14ac:dyDescent="0.2">
      <c r="A185" s="63">
        <v>3237</v>
      </c>
      <c r="B185" s="64" t="s">
        <v>372</v>
      </c>
      <c r="C185" s="247" t="s">
        <v>373</v>
      </c>
      <c r="D185" s="194">
        <v>803362.53</v>
      </c>
      <c r="E185" s="194">
        <v>1795363.86</v>
      </c>
      <c r="F185" s="45">
        <f t="shared" si="26"/>
        <v>223.48115489030835</v>
      </c>
    </row>
    <row r="186" spans="1:6" ht="12.75" customHeight="1" x14ac:dyDescent="0.2">
      <c r="A186" s="63">
        <v>3238</v>
      </c>
      <c r="B186" s="64" t="s">
        <v>374</v>
      </c>
      <c r="C186" s="247" t="s">
        <v>375</v>
      </c>
      <c r="D186" s="194">
        <v>295154.59999999998</v>
      </c>
      <c r="E186" s="194">
        <v>313287.38</v>
      </c>
      <c r="F186" s="45">
        <f t="shared" si="26"/>
        <v>106.1434854818458</v>
      </c>
    </row>
    <row r="187" spans="1:6" ht="12.75" customHeight="1" x14ac:dyDescent="0.2">
      <c r="A187" s="63">
        <v>3239</v>
      </c>
      <c r="B187" s="64" t="s">
        <v>376</v>
      </c>
      <c r="C187" s="247" t="s">
        <v>377</v>
      </c>
      <c r="D187" s="194">
        <v>892416.99</v>
      </c>
      <c r="E187" s="194">
        <v>1067623.08</v>
      </c>
      <c r="F187" s="45">
        <f t="shared" si="26"/>
        <v>119.63276046548599</v>
      </c>
    </row>
    <row r="188" spans="1:6" ht="12.75" customHeight="1" x14ac:dyDescent="0.2">
      <c r="A188" s="63">
        <v>324</v>
      </c>
      <c r="B188" s="64" t="s">
        <v>378</v>
      </c>
      <c r="C188" s="247" t="s">
        <v>379</v>
      </c>
      <c r="D188" s="194">
        <v>148129.49</v>
      </c>
      <c r="E188" s="194">
        <v>171919.28</v>
      </c>
      <c r="F188" s="45">
        <f t="shared" si="26"/>
        <v>116.06013090303627</v>
      </c>
    </row>
    <row r="189" spans="1:6" ht="24" x14ac:dyDescent="0.2">
      <c r="A189" s="70" t="s">
        <v>380</v>
      </c>
      <c r="B189" s="65" t="s">
        <v>381</v>
      </c>
      <c r="C189" s="277" t="s">
        <v>380</v>
      </c>
      <c r="D189" s="60">
        <f>SUM(D190:D193)</f>
        <v>0</v>
      </c>
      <c r="E189" s="60">
        <f>SUM(E190:E193)</f>
        <v>710332.61</v>
      </c>
      <c r="F189" s="45" t="str">
        <f>IF(D189&lt;&gt;0,IF(E189/D189&gt;=100,"&gt;&gt;100",E189/D189*100),"-")</f>
        <v>-</v>
      </c>
    </row>
    <row r="190" spans="1:6" ht="12.75" customHeight="1" x14ac:dyDescent="0.2">
      <c r="A190" s="70" t="s">
        <v>382</v>
      </c>
      <c r="B190" s="65" t="s">
        <v>383</v>
      </c>
      <c r="C190" s="277" t="s">
        <v>382</v>
      </c>
      <c r="D190" s="192">
        <v>0</v>
      </c>
      <c r="E190" s="192">
        <v>710332.61</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1117795.5</v>
      </c>
      <c r="E194" s="60">
        <f t="shared" si="36"/>
        <v>1472449.08</v>
      </c>
      <c r="F194" s="45">
        <f t="shared" si="26"/>
        <v>131.72794844853107</v>
      </c>
    </row>
    <row r="195" spans="1:6" ht="12.75" customHeight="1" x14ac:dyDescent="0.2">
      <c r="A195" s="63">
        <v>3291</v>
      </c>
      <c r="B195" s="183" t="s">
        <v>392</v>
      </c>
      <c r="C195" s="247" t="s">
        <v>393</v>
      </c>
      <c r="D195" s="194">
        <v>112242.15</v>
      </c>
      <c r="E195" s="194">
        <v>139583.04999999999</v>
      </c>
      <c r="F195" s="45">
        <f t="shared" si="26"/>
        <v>124.35885271263957</v>
      </c>
    </row>
    <row r="196" spans="1:6" ht="12.75" customHeight="1" x14ac:dyDescent="0.2">
      <c r="A196" s="63">
        <v>3292</v>
      </c>
      <c r="B196" s="64" t="s">
        <v>394</v>
      </c>
      <c r="C196" s="247" t="s">
        <v>395</v>
      </c>
      <c r="D196" s="194">
        <v>236570.7</v>
      </c>
      <c r="E196" s="194">
        <v>269080.71999999997</v>
      </c>
      <c r="F196" s="45">
        <f t="shared" si="26"/>
        <v>113.74220053455477</v>
      </c>
    </row>
    <row r="197" spans="1:6" ht="12.75" customHeight="1" x14ac:dyDescent="0.2">
      <c r="A197" s="63">
        <v>3293</v>
      </c>
      <c r="B197" s="64" t="s">
        <v>396</v>
      </c>
      <c r="C197" s="247" t="s">
        <v>397</v>
      </c>
      <c r="D197" s="194">
        <v>144352.26</v>
      </c>
      <c r="E197" s="194">
        <v>161484.89000000001</v>
      </c>
      <c r="F197" s="45">
        <f t="shared" si="26"/>
        <v>111.86862609563578</v>
      </c>
    </row>
    <row r="198" spans="1:6" ht="12.75" customHeight="1" x14ac:dyDescent="0.2">
      <c r="A198" s="63">
        <v>3294</v>
      </c>
      <c r="B198" s="64" t="s">
        <v>398</v>
      </c>
      <c r="C198" s="247" t="s">
        <v>399</v>
      </c>
      <c r="D198" s="194">
        <v>17533.41</v>
      </c>
      <c r="E198" s="194">
        <v>20364</v>
      </c>
      <c r="F198" s="45">
        <f t="shared" si="26"/>
        <v>116.14397883811536</v>
      </c>
    </row>
    <row r="199" spans="1:6" ht="12.75" customHeight="1" x14ac:dyDescent="0.2">
      <c r="A199" s="63">
        <v>3295</v>
      </c>
      <c r="B199" s="64" t="s">
        <v>400</v>
      </c>
      <c r="C199" s="247" t="s">
        <v>401</v>
      </c>
      <c r="D199" s="194">
        <v>100065.46</v>
      </c>
      <c r="E199" s="194">
        <v>109970.13</v>
      </c>
      <c r="F199" s="45">
        <f t="shared" si="26"/>
        <v>109.89819064440418</v>
      </c>
    </row>
    <row r="200" spans="1:6" ht="12.75" customHeight="1" x14ac:dyDescent="0.2">
      <c r="A200" s="63" t="s">
        <v>402</v>
      </c>
      <c r="B200" s="64" t="s">
        <v>403</v>
      </c>
      <c r="C200" s="247" t="s">
        <v>402</v>
      </c>
      <c r="D200" s="194">
        <v>79471.509999999995</v>
      </c>
      <c r="E200" s="194">
        <v>99672.3</v>
      </c>
      <c r="F200" s="45">
        <f t="shared" si="26"/>
        <v>125.41890798350252</v>
      </c>
    </row>
    <row r="201" spans="1:6" ht="12.75" customHeight="1" x14ac:dyDescent="0.2">
      <c r="A201" s="63">
        <v>3299</v>
      </c>
      <c r="B201" s="64" t="s">
        <v>404</v>
      </c>
      <c r="C201" s="247" t="s">
        <v>405</v>
      </c>
      <c r="D201" s="194">
        <v>427560.01</v>
      </c>
      <c r="E201" s="194">
        <v>672293.99</v>
      </c>
      <c r="F201" s="45">
        <f t="shared" si="26"/>
        <v>157.2396796416952</v>
      </c>
    </row>
    <row r="202" spans="1:6" ht="12.75" customHeight="1" x14ac:dyDescent="0.2">
      <c r="A202" s="63">
        <v>34</v>
      </c>
      <c r="B202" s="183" t="s">
        <v>406</v>
      </c>
      <c r="C202" s="247" t="s">
        <v>407</v>
      </c>
      <c r="D202" s="60">
        <f t="shared" ref="D202:E202" si="37">D203+D208+D216</f>
        <v>264707.49</v>
      </c>
      <c r="E202" s="60">
        <f t="shared" si="37"/>
        <v>234718.3</v>
      </c>
      <c r="F202" s="45">
        <f t="shared" si="26"/>
        <v>88.670819250335526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193666.37</v>
      </c>
      <c r="E208" s="60">
        <f t="shared" si="39"/>
        <v>142488.79999999999</v>
      </c>
      <c r="F208" s="45">
        <f t="shared" si="26"/>
        <v>73.574363995153107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193666.37</v>
      </c>
      <c r="E211" s="194">
        <v>142488.79999999999</v>
      </c>
      <c r="F211" s="45">
        <f t="shared" si="26"/>
        <v>73.574363995153107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71041.12000000001</v>
      </c>
      <c r="E216" s="60">
        <f t="shared" si="40"/>
        <v>92229.5</v>
      </c>
      <c r="F216" s="45">
        <f t="shared" si="26"/>
        <v>129.82551513827482</v>
      </c>
    </row>
    <row r="217" spans="1:6" ht="12.75" customHeight="1" x14ac:dyDescent="0.2">
      <c r="A217" s="63">
        <v>3431</v>
      </c>
      <c r="B217" s="182" t="s">
        <v>436</v>
      </c>
      <c r="C217" s="247" t="s">
        <v>437</v>
      </c>
      <c r="D217" s="194">
        <v>60143.98</v>
      </c>
      <c r="E217" s="194">
        <v>85901.2</v>
      </c>
      <c r="F217" s="45">
        <f t="shared" si="26"/>
        <v>142.82593203841847</v>
      </c>
    </row>
    <row r="218" spans="1:6" ht="12.75" customHeight="1" x14ac:dyDescent="0.2">
      <c r="A218" s="63">
        <v>3432</v>
      </c>
      <c r="B218" s="65" t="s">
        <v>438</v>
      </c>
      <c r="C218" s="247" t="s">
        <v>439</v>
      </c>
      <c r="D218" s="194">
        <v>13.66</v>
      </c>
      <c r="E218" s="194">
        <v>0</v>
      </c>
      <c r="F218" s="45">
        <f t="shared" si="26"/>
        <v>0</v>
      </c>
    </row>
    <row r="219" spans="1:6" ht="12.75" customHeight="1" x14ac:dyDescent="0.2">
      <c r="A219" s="63">
        <v>3433</v>
      </c>
      <c r="B219" s="65" t="s">
        <v>440</v>
      </c>
      <c r="C219" s="247" t="s">
        <v>441</v>
      </c>
      <c r="D219" s="194">
        <v>7456.57</v>
      </c>
      <c r="E219" s="194">
        <v>1924.27</v>
      </c>
      <c r="F219" s="45">
        <f t="shared" si="26"/>
        <v>25.806369416501152</v>
      </c>
    </row>
    <row r="220" spans="1:6" ht="12.75" customHeight="1" x14ac:dyDescent="0.2">
      <c r="A220" s="63">
        <v>3434</v>
      </c>
      <c r="B220" s="65" t="s">
        <v>442</v>
      </c>
      <c r="C220" s="247" t="s">
        <v>443</v>
      </c>
      <c r="D220" s="194">
        <v>3426.91</v>
      </c>
      <c r="E220" s="194">
        <v>4404.03</v>
      </c>
      <c r="F220" s="45">
        <f t="shared" si="26"/>
        <v>128.51315033076446</v>
      </c>
    </row>
    <row r="221" spans="1:6" ht="12.75" customHeight="1" x14ac:dyDescent="0.2">
      <c r="A221" s="63">
        <v>35</v>
      </c>
      <c r="B221" s="65" t="s">
        <v>444</v>
      </c>
      <c r="C221" s="247" t="s">
        <v>445</v>
      </c>
      <c r="D221" s="60">
        <f t="shared" ref="D221:E221" si="41">D222+D225+D229</f>
        <v>591399.06999999995</v>
      </c>
      <c r="E221" s="60">
        <f t="shared" si="41"/>
        <v>904106.79</v>
      </c>
      <c r="F221" s="45">
        <f t="shared" si="26"/>
        <v>152.87592352825311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591399.06999999995</v>
      </c>
      <c r="E225" s="60">
        <f t="shared" si="43"/>
        <v>904106.79</v>
      </c>
      <c r="F225" s="45">
        <f t="shared" si="26"/>
        <v>152.87592352825311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65046.38</v>
      </c>
      <c r="E227" s="194">
        <v>136890.20000000001</v>
      </c>
      <c r="F227" s="45">
        <f t="shared" si="26"/>
        <v>210.45014342074074</v>
      </c>
    </row>
    <row r="228" spans="1:6" ht="12.75" customHeight="1" x14ac:dyDescent="0.2">
      <c r="A228" s="63">
        <v>3523</v>
      </c>
      <c r="B228" s="64" t="s">
        <v>458</v>
      </c>
      <c r="C228" s="247" t="s">
        <v>459</v>
      </c>
      <c r="D228" s="194">
        <v>526352.68999999994</v>
      </c>
      <c r="E228" s="194">
        <v>767216.59</v>
      </c>
      <c r="F228" s="45">
        <f t="shared" si="26"/>
        <v>145.7609326552506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1488124.72</v>
      </c>
      <c r="E230" s="60">
        <f>E231+E234+E237+E242+E246+E250+E254+E257</f>
        <v>1501470.6400000001</v>
      </c>
      <c r="F230" s="45">
        <f t="shared" ref="F230:F245" si="44">IF(D230&lt;&gt;0,IF(E230/D230&gt;=100,"&gt;&gt;100",E230/D230*100),"-")</f>
        <v>100.89682805618605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3951.42</v>
      </c>
      <c r="E234" s="60">
        <f t="shared" si="46"/>
        <v>0</v>
      </c>
      <c r="F234" s="45">
        <f t="shared" si="44"/>
        <v>0</v>
      </c>
    </row>
    <row r="235" spans="1:6" ht="12.75" customHeight="1" x14ac:dyDescent="0.2">
      <c r="A235" s="63">
        <v>3621</v>
      </c>
      <c r="B235" s="65" t="s">
        <v>472</v>
      </c>
      <c r="C235" s="247" t="s">
        <v>473</v>
      </c>
      <c r="D235" s="194">
        <v>3951.42</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501547.12</v>
      </c>
      <c r="E237" s="60">
        <f t="shared" si="47"/>
        <v>475898.27</v>
      </c>
      <c r="F237" s="45">
        <f t="shared" si="44"/>
        <v>94.886053776961177</v>
      </c>
    </row>
    <row r="238" spans="1:6" ht="12" x14ac:dyDescent="0.2">
      <c r="A238" s="63">
        <v>3631</v>
      </c>
      <c r="B238" s="65" t="s">
        <v>478</v>
      </c>
      <c r="C238" s="247" t="s">
        <v>479</v>
      </c>
      <c r="D238" s="194">
        <v>171547.12</v>
      </c>
      <c r="E238" s="194">
        <v>225898.27</v>
      </c>
      <c r="F238" s="45">
        <f t="shared" si="44"/>
        <v>131.68292769939828</v>
      </c>
    </row>
    <row r="239" spans="1:6" ht="12" x14ac:dyDescent="0.2">
      <c r="A239" s="63">
        <v>3632</v>
      </c>
      <c r="B239" s="65" t="s">
        <v>480</v>
      </c>
      <c r="C239" s="247" t="s">
        <v>481</v>
      </c>
      <c r="D239" s="194">
        <v>330000</v>
      </c>
      <c r="E239" s="194">
        <v>250000</v>
      </c>
      <c r="F239" s="45">
        <f t="shared" si="44"/>
        <v>75.757575757575751</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472174.85</v>
      </c>
      <c r="E246" s="60">
        <f t="shared" si="48"/>
        <v>439350.86</v>
      </c>
      <c r="F246" s="45">
        <f t="shared" ref="F246:F249" si="49">IF(D246&lt;&gt;0,IF(E246/D246&gt;=100,"&gt;&gt;100",E246/D246*100),"-")</f>
        <v>93.04834003759413</v>
      </c>
    </row>
    <row r="247" spans="1:6" ht="12.75" customHeight="1" x14ac:dyDescent="0.2">
      <c r="A247" s="63" t="s">
        <v>493</v>
      </c>
      <c r="B247" s="64" t="s">
        <v>494</v>
      </c>
      <c r="C247" s="247" t="s">
        <v>493</v>
      </c>
      <c r="D247" s="194">
        <v>372174.85</v>
      </c>
      <c r="E247" s="194">
        <v>439350.86</v>
      </c>
      <c r="F247" s="45">
        <f t="shared" si="49"/>
        <v>118.04958341489223</v>
      </c>
    </row>
    <row r="248" spans="1:6" ht="12.75" customHeight="1" x14ac:dyDescent="0.2">
      <c r="A248" s="63" t="s">
        <v>495</v>
      </c>
      <c r="B248" s="64" t="s">
        <v>496</v>
      </c>
      <c r="C248" s="247" t="s">
        <v>495</v>
      </c>
      <c r="D248" s="194">
        <v>100000</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510451.33</v>
      </c>
      <c r="E254" s="60">
        <f t="shared" si="52"/>
        <v>586221.51</v>
      </c>
      <c r="F254" s="45">
        <f t="shared" ref="F254:F261" si="53">IF(D254&lt;&gt;0,IF(E254/D254&gt;=100,"&gt;&gt;100",E254/D254*100),"-")</f>
        <v>114.84376189204953</v>
      </c>
    </row>
    <row r="255" spans="1:6" ht="12.75" customHeight="1" x14ac:dyDescent="0.2">
      <c r="A255" s="63" t="s">
        <v>509</v>
      </c>
      <c r="B255" s="64" t="s">
        <v>154</v>
      </c>
      <c r="C255" s="247" t="s">
        <v>509</v>
      </c>
      <c r="D255" s="194">
        <v>369876.52</v>
      </c>
      <c r="E255" s="194">
        <v>586221.51</v>
      </c>
      <c r="F255" s="45">
        <f t="shared" si="53"/>
        <v>158.49113915097934</v>
      </c>
    </row>
    <row r="256" spans="1:6" ht="12.75" customHeight="1" x14ac:dyDescent="0.2">
      <c r="A256" s="63" t="s">
        <v>510</v>
      </c>
      <c r="B256" s="220" t="s">
        <v>156</v>
      </c>
      <c r="C256" s="247" t="s">
        <v>510</v>
      </c>
      <c r="D256" s="194">
        <v>140574.81</v>
      </c>
      <c r="E256" s="194">
        <v>0</v>
      </c>
      <c r="F256" s="45">
        <f t="shared" si="53"/>
        <v>0</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2999213.6500000004</v>
      </c>
      <c r="E262" s="60">
        <f t="shared" si="55"/>
        <v>3253313.44</v>
      </c>
      <c r="F262" s="45">
        <f t="shared" ref="F262:F268" si="56">IF(D262&lt;&gt;0,IF(E262/D262&gt;=100,"&gt;&gt;100",E262/D262*100),"-")</f>
        <v>108.47221370841653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2999213.6500000004</v>
      </c>
      <c r="E269" s="60">
        <f t="shared" si="58"/>
        <v>3253313.44</v>
      </c>
      <c r="F269" s="45">
        <f t="shared" ref="F269:F272" si="59">IF(D269&lt;&gt;0,IF(E269/D269&gt;=100,"&gt;&gt;100",E269/D269*100),"-")</f>
        <v>108.47221370841653</v>
      </c>
    </row>
    <row r="270" spans="1:6" ht="12.75" customHeight="1" x14ac:dyDescent="0.2">
      <c r="A270" s="63">
        <v>3721</v>
      </c>
      <c r="B270" s="65" t="s">
        <v>533</v>
      </c>
      <c r="C270" s="247" t="s">
        <v>534</v>
      </c>
      <c r="D270" s="194">
        <v>340632.74</v>
      </c>
      <c r="E270" s="194">
        <v>368384.4</v>
      </c>
      <c r="F270" s="45">
        <f t="shared" si="59"/>
        <v>108.14709120444502</v>
      </c>
    </row>
    <row r="271" spans="1:6" ht="12.75" customHeight="1" x14ac:dyDescent="0.2">
      <c r="A271" s="63">
        <v>3722</v>
      </c>
      <c r="B271" s="65" t="s">
        <v>535</v>
      </c>
      <c r="C271" s="247" t="s">
        <v>536</v>
      </c>
      <c r="D271" s="194">
        <v>2658534.4500000002</v>
      </c>
      <c r="E271" s="194">
        <v>2884789.68</v>
      </c>
      <c r="F271" s="45">
        <f t="shared" si="59"/>
        <v>108.51052466143518</v>
      </c>
    </row>
    <row r="272" spans="1:6" ht="12.75" customHeight="1" x14ac:dyDescent="0.2">
      <c r="A272" s="63" t="s">
        <v>537</v>
      </c>
      <c r="B272" s="65" t="s">
        <v>538</v>
      </c>
      <c r="C272" s="247" t="s">
        <v>537</v>
      </c>
      <c r="D272" s="194">
        <v>46.46</v>
      </c>
      <c r="E272" s="194">
        <v>139.36000000000001</v>
      </c>
      <c r="F272" s="45">
        <f t="shared" si="59"/>
        <v>299.95695221696087</v>
      </c>
    </row>
    <row r="273" spans="1:6" ht="24" x14ac:dyDescent="0.2">
      <c r="A273" s="63">
        <v>38</v>
      </c>
      <c r="B273" s="65" t="s">
        <v>539</v>
      </c>
      <c r="C273" s="247" t="s">
        <v>540</v>
      </c>
      <c r="D273" s="60">
        <f t="shared" ref="D273:E273" si="60">D274+D278+D283+D289</f>
        <v>994668.19</v>
      </c>
      <c r="E273" s="60">
        <f t="shared" si="60"/>
        <v>1171389.55</v>
      </c>
      <c r="F273" s="45">
        <f t="shared" ref="F273:F277" si="61">IF(D273&lt;&gt;0,IF(E273/D273&gt;=100,"&gt;&gt;100",E273/D273*100),"-")</f>
        <v>117.76686555141571</v>
      </c>
    </row>
    <row r="274" spans="1:6" ht="12.75" customHeight="1" x14ac:dyDescent="0.2">
      <c r="A274" s="63">
        <v>381</v>
      </c>
      <c r="B274" s="64" t="s">
        <v>541</v>
      </c>
      <c r="C274" s="247" t="s">
        <v>542</v>
      </c>
      <c r="D274" s="60">
        <f t="shared" ref="D274:E274" si="62">SUM(D275:D277)</f>
        <v>908922.03</v>
      </c>
      <c r="E274" s="60">
        <f t="shared" si="62"/>
        <v>1093850.07</v>
      </c>
      <c r="F274" s="45">
        <f t="shared" si="61"/>
        <v>120.34586399011586</v>
      </c>
    </row>
    <row r="275" spans="1:6" ht="12.75" customHeight="1" x14ac:dyDescent="0.2">
      <c r="A275" s="63">
        <v>3811</v>
      </c>
      <c r="B275" s="64" t="s">
        <v>543</v>
      </c>
      <c r="C275" s="247" t="s">
        <v>544</v>
      </c>
      <c r="D275" s="194">
        <v>890288.02</v>
      </c>
      <c r="E275" s="194">
        <v>1073859.8</v>
      </c>
      <c r="F275" s="45">
        <f t="shared" si="61"/>
        <v>120.61936989784496</v>
      </c>
    </row>
    <row r="276" spans="1:6" ht="12.75" customHeight="1" x14ac:dyDescent="0.2">
      <c r="A276" s="63">
        <v>3812</v>
      </c>
      <c r="B276" s="64" t="s">
        <v>545</v>
      </c>
      <c r="C276" s="247" t="s">
        <v>546</v>
      </c>
      <c r="D276" s="194">
        <v>12760.42</v>
      </c>
      <c r="E276" s="194">
        <v>16835.46</v>
      </c>
      <c r="F276" s="45">
        <f t="shared" si="61"/>
        <v>131.93499900473495</v>
      </c>
    </row>
    <row r="277" spans="1:6" ht="12.75" customHeight="1" x14ac:dyDescent="0.2">
      <c r="A277" s="63" t="s">
        <v>547</v>
      </c>
      <c r="B277" s="64" t="s">
        <v>548</v>
      </c>
      <c r="C277" s="247" t="s">
        <v>547</v>
      </c>
      <c r="D277" s="194">
        <v>5873.59</v>
      </c>
      <c r="E277" s="194">
        <v>3154.81</v>
      </c>
      <c r="F277" s="45">
        <f t="shared" si="61"/>
        <v>53.711784445288146</v>
      </c>
    </row>
    <row r="278" spans="1:6" ht="12.75" customHeight="1" x14ac:dyDescent="0.2">
      <c r="A278" s="63">
        <v>382</v>
      </c>
      <c r="B278" s="65" t="s">
        <v>549</v>
      </c>
      <c r="C278" s="247" t="s">
        <v>550</v>
      </c>
      <c r="D278" s="60">
        <f t="shared" ref="D278:E278" si="63">SUM(D279:D282)</f>
        <v>85210.83</v>
      </c>
      <c r="E278" s="60">
        <f t="shared" si="63"/>
        <v>77529.98</v>
      </c>
      <c r="F278" s="45">
        <f t="shared" ref="F278:F282" si="64">IF(D278&lt;&gt;0,IF(E278/D278&gt;=100,"&gt;&gt;100",E278/D278*100),"-")</f>
        <v>90.986063625949882</v>
      </c>
    </row>
    <row r="279" spans="1:6" ht="12.75" customHeight="1" x14ac:dyDescent="0.2">
      <c r="A279" s="63">
        <v>3821</v>
      </c>
      <c r="B279" s="64" t="s">
        <v>551</v>
      </c>
      <c r="C279" s="247" t="s">
        <v>552</v>
      </c>
      <c r="D279" s="194">
        <v>85210.83</v>
      </c>
      <c r="E279" s="194">
        <v>77529.98</v>
      </c>
      <c r="F279" s="45">
        <f t="shared" si="64"/>
        <v>90.986063625949882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535.33000000000004</v>
      </c>
      <c r="E283" s="60">
        <f t="shared" si="65"/>
        <v>9.5</v>
      </c>
      <c r="F283" s="45">
        <f t="shared" ref="F283:F294" si="66">IF(D283&lt;&gt;0,IF(E283/D283&gt;=100,"&gt;&gt;100",E283/D283*100),"-")</f>
        <v>1.7746063175984907</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535.33000000000004</v>
      </c>
      <c r="E287" s="194">
        <v>0</v>
      </c>
      <c r="F287" s="45">
        <f t="shared" si="66"/>
        <v>0</v>
      </c>
    </row>
    <row r="288" spans="1:6" ht="12.75" customHeight="1" x14ac:dyDescent="0.2">
      <c r="A288" s="63" t="s">
        <v>569</v>
      </c>
      <c r="B288" s="64" t="s">
        <v>303</v>
      </c>
      <c r="C288" s="247" t="s">
        <v>569</v>
      </c>
      <c r="D288" s="194">
        <v>0</v>
      </c>
      <c r="E288" s="194">
        <v>9.5</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74934207.969999984</v>
      </c>
      <c r="E299" s="60">
        <f>E152-E297+E298</f>
        <v>85386127.890000015</v>
      </c>
      <c r="F299" s="45">
        <f t="shared" si="68"/>
        <v>113.94812890286967</v>
      </c>
    </row>
    <row r="300" spans="1:6" ht="12.75" customHeight="1" x14ac:dyDescent="0.2">
      <c r="A300" s="63" t="s">
        <v>582</v>
      </c>
      <c r="B300" s="64" t="s">
        <v>593</v>
      </c>
      <c r="C300" s="247" t="s">
        <v>594</v>
      </c>
      <c r="D300" s="60">
        <f>IF(D6&gt;=D299,D6-D299,0)</f>
        <v>9607792.8500000089</v>
      </c>
      <c r="E300" s="60">
        <f>IF(E6&gt;=E299,E6-E299,0)</f>
        <v>0</v>
      </c>
      <c r="F300" s="45">
        <f t="shared" si="68"/>
        <v>0</v>
      </c>
    </row>
    <row r="301" spans="1:6" ht="12.75" customHeight="1" x14ac:dyDescent="0.2">
      <c r="A301" s="63" t="s">
        <v>582</v>
      </c>
      <c r="B301" s="64" t="s">
        <v>595</v>
      </c>
      <c r="C301" s="247" t="s">
        <v>596</v>
      </c>
      <c r="D301" s="60">
        <f>IF(D299&gt;=D6,D299-D6,0)</f>
        <v>0</v>
      </c>
      <c r="E301" s="60">
        <f>IF(E299&gt;=E6,E299-E6,0)</f>
        <v>625541.53000001609</v>
      </c>
      <c r="F301" s="45" t="str">
        <f t="shared" si="68"/>
        <v>-</v>
      </c>
    </row>
    <row r="302" spans="1:6" ht="12.75" customHeight="1" x14ac:dyDescent="0.2">
      <c r="A302" s="63">
        <v>92211</v>
      </c>
      <c r="B302" s="64" t="s">
        <v>597</v>
      </c>
      <c r="C302" s="247" t="s">
        <v>598</v>
      </c>
      <c r="D302" s="194">
        <v>2941223.03</v>
      </c>
      <c r="E302" s="194">
        <v>2863161.47</v>
      </c>
      <c r="F302" s="45">
        <f t="shared" si="68"/>
        <v>97.34594897415856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4343812.2</v>
      </c>
      <c r="E304" s="194">
        <v>7419032.4800000004</v>
      </c>
      <c r="F304" s="45">
        <f t="shared" si="68"/>
        <v>170.7954243509883</v>
      </c>
    </row>
    <row r="305" spans="1:6" ht="12" x14ac:dyDescent="0.2">
      <c r="A305" s="63">
        <v>9661</v>
      </c>
      <c r="B305" s="220" t="s">
        <v>603</v>
      </c>
      <c r="C305" s="247" t="s">
        <v>604</v>
      </c>
      <c r="D305" s="194">
        <v>228570.76</v>
      </c>
      <c r="E305" s="194">
        <v>178046.38</v>
      </c>
      <c r="F305" s="45">
        <f t="shared" si="68"/>
        <v>77.89551909439335</v>
      </c>
    </row>
    <row r="306" spans="1:6" ht="12.75" customHeight="1" x14ac:dyDescent="0.2">
      <c r="A306" s="249" t="s">
        <v>605</v>
      </c>
      <c r="B306" s="184" t="s">
        <v>606</v>
      </c>
      <c r="C306" s="250" t="s">
        <v>605</v>
      </c>
      <c r="D306" s="196">
        <v>2464647.13</v>
      </c>
      <c r="E306" s="196">
        <v>2784962.76</v>
      </c>
      <c r="F306" s="61">
        <f t="shared" si="68"/>
        <v>112.99640934805947</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44052.78</v>
      </c>
      <c r="E308" s="60">
        <f t="shared" si="71"/>
        <v>32500.089999999997</v>
      </c>
      <c r="F308" s="45">
        <f t="shared" ref="F308:F428" si="72">IF(D308&lt;&gt;0,IF(E308/D308&gt;=100,"&gt;&gt;100",E308/D308*100),"-")</f>
        <v>73.775344030501586</v>
      </c>
    </row>
    <row r="309" spans="1:6" ht="12.75" customHeight="1" x14ac:dyDescent="0.2">
      <c r="A309" s="63">
        <v>71</v>
      </c>
      <c r="B309" s="64" t="s">
        <v>610</v>
      </c>
      <c r="C309" s="247" t="s">
        <v>611</v>
      </c>
      <c r="D309" s="60">
        <f t="shared" ref="D309:E309" si="73">D310+D314</f>
        <v>11068.72</v>
      </c>
      <c r="E309" s="60">
        <f t="shared" si="73"/>
        <v>19650.71</v>
      </c>
      <c r="F309" s="45">
        <f t="shared" si="72"/>
        <v>177.53371663570857</v>
      </c>
    </row>
    <row r="310" spans="1:6" ht="24" x14ac:dyDescent="0.2">
      <c r="A310" s="63">
        <v>711</v>
      </c>
      <c r="B310" s="64" t="s">
        <v>612</v>
      </c>
      <c r="C310" s="247" t="s">
        <v>613</v>
      </c>
      <c r="D310" s="60">
        <f t="shared" ref="D310:E310" si="74">SUM(D311:D313)</f>
        <v>11068.72</v>
      </c>
      <c r="E310" s="60">
        <f t="shared" si="74"/>
        <v>19650.71</v>
      </c>
      <c r="F310" s="45">
        <f t="shared" si="72"/>
        <v>177.53371663570857</v>
      </c>
    </row>
    <row r="311" spans="1:6" ht="12.75" customHeight="1" x14ac:dyDescent="0.2">
      <c r="A311" s="63">
        <v>7111</v>
      </c>
      <c r="B311" s="64" t="s">
        <v>614</v>
      </c>
      <c r="C311" s="247" t="s">
        <v>615</v>
      </c>
      <c r="D311" s="194">
        <v>11068.72</v>
      </c>
      <c r="E311" s="194">
        <v>19650.71</v>
      </c>
      <c r="F311" s="45">
        <f t="shared" si="72"/>
        <v>177.53371663570857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32984.06</v>
      </c>
      <c r="E321" s="60">
        <f t="shared" si="76"/>
        <v>12849.38</v>
      </c>
      <c r="F321" s="45">
        <f t="shared" si="72"/>
        <v>38.956332240482219</v>
      </c>
    </row>
    <row r="322" spans="1:6" ht="12.75" customHeight="1" x14ac:dyDescent="0.2">
      <c r="A322" s="63">
        <v>721</v>
      </c>
      <c r="B322" s="64" t="s">
        <v>636</v>
      </c>
      <c r="C322" s="247" t="s">
        <v>637</v>
      </c>
      <c r="D322" s="60">
        <f t="shared" ref="D322:E322" si="77">SUM(D323:D326)</f>
        <v>1259.08</v>
      </c>
      <c r="E322" s="60">
        <f t="shared" si="77"/>
        <v>194.38</v>
      </c>
      <c r="F322" s="45">
        <f t="shared" si="72"/>
        <v>15.4382565047495</v>
      </c>
    </row>
    <row r="323" spans="1:6" ht="12.75" customHeight="1" x14ac:dyDescent="0.2">
      <c r="A323" s="63">
        <v>7211</v>
      </c>
      <c r="B323" s="64" t="s">
        <v>638</v>
      </c>
      <c r="C323" s="247" t="s">
        <v>639</v>
      </c>
      <c r="D323" s="194">
        <v>1259.08</v>
      </c>
      <c r="E323" s="194">
        <v>194.38</v>
      </c>
      <c r="F323" s="45">
        <f t="shared" si="72"/>
        <v>15.4382565047495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4156.42</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102</v>
      </c>
      <c r="E331" s="194">
        <v>0</v>
      </c>
      <c r="F331" s="45">
        <f t="shared" si="72"/>
        <v>0</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4054.42</v>
      </c>
      <c r="E334" s="194">
        <v>0</v>
      </c>
      <c r="F334" s="45">
        <f t="shared" si="72"/>
        <v>0</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27568.560000000001</v>
      </c>
      <c r="E336" s="60">
        <f t="shared" si="79"/>
        <v>12655</v>
      </c>
      <c r="F336" s="45">
        <f t="shared" si="72"/>
        <v>45.903739622236344</v>
      </c>
    </row>
    <row r="337" spans="1:6" ht="12.75" customHeight="1" x14ac:dyDescent="0.2">
      <c r="A337" s="63">
        <v>7231</v>
      </c>
      <c r="B337" s="64" t="s">
        <v>666</v>
      </c>
      <c r="C337" s="247" t="s">
        <v>667</v>
      </c>
      <c r="D337" s="194">
        <v>27568.560000000001</v>
      </c>
      <c r="E337" s="194">
        <v>12655</v>
      </c>
      <c r="F337" s="45">
        <f t="shared" si="72"/>
        <v>45.903739622236344</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8972248.0500000007</v>
      </c>
      <c r="E360" s="60">
        <f t="shared" si="86"/>
        <v>4240027.3600000003</v>
      </c>
      <c r="F360" s="45">
        <f t="shared" si="72"/>
        <v>47.257134849275594</v>
      </c>
    </row>
    <row r="361" spans="1:6" ht="12.75" customHeight="1" x14ac:dyDescent="0.2">
      <c r="A361" s="63">
        <v>41</v>
      </c>
      <c r="B361" s="64" t="s">
        <v>714</v>
      </c>
      <c r="C361" s="247" t="s">
        <v>715</v>
      </c>
      <c r="D361" s="60">
        <f t="shared" ref="D361:E361" si="87">D362+D366</f>
        <v>9653.0299999999988</v>
      </c>
      <c r="E361" s="60">
        <f t="shared" si="87"/>
        <v>62120.539999999994</v>
      </c>
      <c r="F361" s="45">
        <f t="shared" si="72"/>
        <v>643.53410276358818</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9653.0299999999988</v>
      </c>
      <c r="E366" s="60">
        <f t="shared" si="89"/>
        <v>62120.539999999994</v>
      </c>
      <c r="F366" s="45">
        <f t="shared" si="72"/>
        <v>643.53410276358818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1439.15</v>
      </c>
      <c r="E369" s="194">
        <v>8985.34</v>
      </c>
      <c r="F369" s="45">
        <f t="shared" si="72"/>
        <v>624.35048466108458</v>
      </c>
    </row>
    <row r="370" spans="1:6" ht="12.75" customHeight="1" x14ac:dyDescent="0.2">
      <c r="A370" s="63">
        <v>4124</v>
      </c>
      <c r="B370" s="64" t="s">
        <v>628</v>
      </c>
      <c r="C370" s="247" t="s">
        <v>727</v>
      </c>
      <c r="D370" s="194">
        <v>8213.8799999999992</v>
      </c>
      <c r="E370" s="194">
        <v>53135.199999999997</v>
      </c>
      <c r="F370" s="45">
        <f t="shared" si="72"/>
        <v>646.89525534826419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6016221.5300000003</v>
      </c>
      <c r="E373" s="60">
        <f t="shared" si="90"/>
        <v>3182653.16</v>
      </c>
      <c r="F373" s="45">
        <f t="shared" si="72"/>
        <v>52.901196276261452</v>
      </c>
    </row>
    <row r="374" spans="1:6" ht="12.75" customHeight="1" x14ac:dyDescent="0.2">
      <c r="A374" s="63">
        <v>421</v>
      </c>
      <c r="B374" s="64" t="s">
        <v>732</v>
      </c>
      <c r="C374" s="247" t="s">
        <v>733</v>
      </c>
      <c r="D374" s="60">
        <f t="shared" ref="D374:E374" si="91">SUM(D375:D378)</f>
        <v>334011.82</v>
      </c>
      <c r="E374" s="60">
        <f t="shared" si="91"/>
        <v>1162119.4100000001</v>
      </c>
      <c r="F374" s="45">
        <f t="shared" si="72"/>
        <v>347.92763022578066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153316.82</v>
      </c>
      <c r="E376" s="194">
        <v>953509.41</v>
      </c>
      <c r="F376" s="45">
        <f t="shared" si="72"/>
        <v>621.92094122484411</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180695</v>
      </c>
      <c r="E378" s="194">
        <v>208610</v>
      </c>
      <c r="F378" s="45">
        <f t="shared" si="72"/>
        <v>115.44868424693544</v>
      </c>
    </row>
    <row r="379" spans="1:6" ht="12.75" customHeight="1" x14ac:dyDescent="0.2">
      <c r="A379" s="63">
        <v>422</v>
      </c>
      <c r="B379" s="64" t="s">
        <v>738</v>
      </c>
      <c r="C379" s="247" t="s">
        <v>739</v>
      </c>
      <c r="D379" s="60">
        <f t="shared" ref="D379:E379" si="92">SUM(D380:D387)</f>
        <v>4474151.0600000005</v>
      </c>
      <c r="E379" s="60">
        <f t="shared" si="92"/>
        <v>1212292.3900000001</v>
      </c>
      <c r="F379" s="45">
        <f t="shared" si="72"/>
        <v>27.095472945430682</v>
      </c>
    </row>
    <row r="380" spans="1:6" ht="12.75" customHeight="1" x14ac:dyDescent="0.2">
      <c r="A380" s="63">
        <v>4221</v>
      </c>
      <c r="B380" s="64" t="s">
        <v>648</v>
      </c>
      <c r="C380" s="247" t="s">
        <v>740</v>
      </c>
      <c r="D380" s="194">
        <v>569237.71</v>
      </c>
      <c r="E380" s="194">
        <v>347683.51</v>
      </c>
      <c r="F380" s="45">
        <f t="shared" si="72"/>
        <v>61.078790791987416</v>
      </c>
    </row>
    <row r="381" spans="1:6" ht="12.75" customHeight="1" x14ac:dyDescent="0.2">
      <c r="A381" s="63">
        <v>4222</v>
      </c>
      <c r="B381" s="64" t="s">
        <v>741</v>
      </c>
      <c r="C381" s="247" t="s">
        <v>742</v>
      </c>
      <c r="D381" s="194">
        <v>2981555.44</v>
      </c>
      <c r="E381" s="194">
        <v>16862.259999999998</v>
      </c>
      <c r="F381" s="45">
        <f t="shared" si="72"/>
        <v>0.56555245539891752</v>
      </c>
    </row>
    <row r="382" spans="1:6" ht="12.75" customHeight="1" x14ac:dyDescent="0.2">
      <c r="A382" s="63">
        <v>4223</v>
      </c>
      <c r="B382" s="64" t="s">
        <v>652</v>
      </c>
      <c r="C382" s="247" t="s">
        <v>743</v>
      </c>
      <c r="D382" s="194">
        <v>111238.92</v>
      </c>
      <c r="E382" s="194">
        <v>33466.36</v>
      </c>
      <c r="F382" s="45">
        <f t="shared" si="72"/>
        <v>30.085117690822599</v>
      </c>
    </row>
    <row r="383" spans="1:6" ht="12.75" customHeight="1" x14ac:dyDescent="0.2">
      <c r="A383" s="63">
        <v>4224</v>
      </c>
      <c r="B383" s="64" t="s">
        <v>654</v>
      </c>
      <c r="C383" s="247" t="s">
        <v>744</v>
      </c>
      <c r="D383" s="194">
        <v>329508.7</v>
      </c>
      <c r="E383" s="194">
        <v>530004.81000000006</v>
      </c>
      <c r="F383" s="45">
        <f t="shared" si="72"/>
        <v>160.84698522375891</v>
      </c>
    </row>
    <row r="384" spans="1:6" ht="12.75" customHeight="1" x14ac:dyDescent="0.2">
      <c r="A384" s="70">
        <v>4225</v>
      </c>
      <c r="B384" s="65" t="s">
        <v>656</v>
      </c>
      <c r="C384" s="278" t="s">
        <v>745</v>
      </c>
      <c r="D384" s="192">
        <v>3701.14</v>
      </c>
      <c r="E384" s="192">
        <v>2351.7600000000002</v>
      </c>
      <c r="F384" s="71">
        <f t="shared" si="72"/>
        <v>63.541503428673337</v>
      </c>
    </row>
    <row r="385" spans="1:6" ht="12.75" customHeight="1" x14ac:dyDescent="0.2">
      <c r="A385" s="63">
        <v>4226</v>
      </c>
      <c r="B385" s="64" t="s">
        <v>658</v>
      </c>
      <c r="C385" s="247" t="s">
        <v>746</v>
      </c>
      <c r="D385" s="194">
        <v>73020.17</v>
      </c>
      <c r="E385" s="194">
        <v>19684.88</v>
      </c>
      <c r="F385" s="45">
        <f t="shared" si="72"/>
        <v>26.958140469955083</v>
      </c>
    </row>
    <row r="386" spans="1:6" ht="12.75" customHeight="1" x14ac:dyDescent="0.2">
      <c r="A386" s="63">
        <v>4227</v>
      </c>
      <c r="B386" s="183" t="s">
        <v>660</v>
      </c>
      <c r="C386" s="247" t="s">
        <v>747</v>
      </c>
      <c r="D386" s="194">
        <v>405888.98</v>
      </c>
      <c r="E386" s="194">
        <v>262238.81</v>
      </c>
      <c r="F386" s="45">
        <f t="shared" si="72"/>
        <v>64.60850698631927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961497.52</v>
      </c>
      <c r="E388" s="60">
        <f t="shared" si="93"/>
        <v>528187.48</v>
      </c>
      <c r="F388" s="45">
        <f t="shared" si="72"/>
        <v>54.933836958830639</v>
      </c>
    </row>
    <row r="389" spans="1:6" ht="12.75" customHeight="1" x14ac:dyDescent="0.2">
      <c r="A389" s="63">
        <v>4231</v>
      </c>
      <c r="B389" s="64" t="s">
        <v>666</v>
      </c>
      <c r="C389" s="247" t="s">
        <v>751</v>
      </c>
      <c r="D389" s="194">
        <v>961497.52</v>
      </c>
      <c r="E389" s="194">
        <v>528187.48</v>
      </c>
      <c r="F389" s="45">
        <f t="shared" si="72"/>
        <v>54.933836958830639</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225295.63</v>
      </c>
      <c r="E393" s="60">
        <f t="shared" si="94"/>
        <v>231187.13</v>
      </c>
      <c r="F393" s="45">
        <f t="shared" si="72"/>
        <v>102.61500855564753</v>
      </c>
    </row>
    <row r="394" spans="1:6" ht="12.75" customHeight="1" x14ac:dyDescent="0.2">
      <c r="A394" s="63">
        <v>4241</v>
      </c>
      <c r="B394" s="64" t="s">
        <v>757</v>
      </c>
      <c r="C394" s="247" t="s">
        <v>758</v>
      </c>
      <c r="D394" s="194">
        <v>225295.63</v>
      </c>
      <c r="E394" s="194">
        <v>231187.13</v>
      </c>
      <c r="F394" s="45">
        <f t="shared" si="72"/>
        <v>102.61500855564753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21265.5</v>
      </c>
      <c r="E401" s="60">
        <f t="shared" si="96"/>
        <v>48866.75</v>
      </c>
      <c r="F401" s="45">
        <f t="shared" si="72"/>
        <v>229.79356234276173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21265.5</v>
      </c>
      <c r="E403" s="194">
        <v>48866.75</v>
      </c>
      <c r="F403" s="45">
        <f t="shared" si="72"/>
        <v>229.79356234276173</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2946373.49</v>
      </c>
      <c r="E412" s="60">
        <f t="shared" si="100"/>
        <v>995253.66</v>
      </c>
      <c r="F412" s="45">
        <f t="shared" si="72"/>
        <v>33.778937510057489</v>
      </c>
    </row>
    <row r="413" spans="1:6" ht="12.75" customHeight="1" x14ac:dyDescent="0.2">
      <c r="A413" s="63">
        <v>451</v>
      </c>
      <c r="B413" s="64" t="s">
        <v>785</v>
      </c>
      <c r="C413" s="247" t="s">
        <v>786</v>
      </c>
      <c r="D413" s="194">
        <v>2946373.49</v>
      </c>
      <c r="E413" s="194">
        <v>995253.66</v>
      </c>
      <c r="F413" s="45">
        <f t="shared" si="72"/>
        <v>33.778937510057489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8928195.2700000014</v>
      </c>
      <c r="E418" s="60">
        <f t="shared" si="102"/>
        <v>4207527.2700000005</v>
      </c>
      <c r="F418" s="45">
        <f t="shared" si="72"/>
        <v>47.126290843322913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2551071.96</v>
      </c>
      <c r="E420" s="194">
        <v>2655683.42</v>
      </c>
      <c r="F420" s="45">
        <f t="shared" si="72"/>
        <v>104.10068636401772</v>
      </c>
    </row>
    <row r="421" spans="1:6" ht="12.75" customHeight="1" x14ac:dyDescent="0.2">
      <c r="A421" s="63">
        <v>97</v>
      </c>
      <c r="B421" s="220" t="s">
        <v>801</v>
      </c>
      <c r="C421" s="247" t="s">
        <v>802</v>
      </c>
      <c r="D421" s="194">
        <v>962.93</v>
      </c>
      <c r="E421" s="194">
        <v>407.55</v>
      </c>
      <c r="F421" s="45">
        <f t="shared" si="72"/>
        <v>42.323948781323672</v>
      </c>
    </row>
    <row r="422" spans="1:6" ht="12.75" customHeight="1" x14ac:dyDescent="0.2">
      <c r="A422" s="63" t="s">
        <v>582</v>
      </c>
      <c r="B422" s="64" t="s">
        <v>803</v>
      </c>
      <c r="C422" s="247" t="s">
        <v>804</v>
      </c>
      <c r="D422" s="60">
        <f>D6+D308</f>
        <v>84586053.599999994</v>
      </c>
      <c r="E422" s="60">
        <f>E6+E308</f>
        <v>84793086.450000003</v>
      </c>
      <c r="F422" s="45">
        <f t="shared" si="72"/>
        <v>100.24476002980236</v>
      </c>
    </row>
    <row r="423" spans="1:6" ht="12.75" customHeight="1" x14ac:dyDescent="0.2">
      <c r="A423" s="63" t="s">
        <v>582</v>
      </c>
      <c r="B423" s="64" t="s">
        <v>805</v>
      </c>
      <c r="C423" s="247" t="s">
        <v>806</v>
      </c>
      <c r="D423" s="60">
        <f t="shared" ref="D423:E423" si="103">D299+D360</f>
        <v>83906456.019999981</v>
      </c>
      <c r="E423" s="60">
        <f t="shared" si="103"/>
        <v>89626155.250000015</v>
      </c>
      <c r="F423" s="45">
        <f t="shared" si="72"/>
        <v>106.81675701883617</v>
      </c>
    </row>
    <row r="424" spans="1:6" ht="12.75" customHeight="1" x14ac:dyDescent="0.2">
      <c r="A424" s="63" t="s">
        <v>582</v>
      </c>
      <c r="B424" s="64" t="s">
        <v>807</v>
      </c>
      <c r="C424" s="247" t="s">
        <v>808</v>
      </c>
      <c r="D424" s="60">
        <f t="shared" ref="D424:E424" si="104">IF(D422&gt;=D423,D422-D423,0)</f>
        <v>679597.58000001311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4833068.8000000119</v>
      </c>
      <c r="F425" s="45" t="str">
        <f t="shared" si="72"/>
        <v>-</v>
      </c>
    </row>
    <row r="426" spans="1:6" ht="12.75" customHeight="1" x14ac:dyDescent="0.2">
      <c r="A426" s="251" t="s">
        <v>811</v>
      </c>
      <c r="B426" s="183" t="s">
        <v>812</v>
      </c>
      <c r="C426" s="252" t="s">
        <v>813</v>
      </c>
      <c r="D426" s="60">
        <f t="shared" ref="D426:E426" si="106">IF(D302-D303+D419-D420&gt;=0,D302-D303+D419-D420,0)</f>
        <v>390151.06999999983</v>
      </c>
      <c r="E426" s="60">
        <f t="shared" si="106"/>
        <v>207478.05000000028</v>
      </c>
      <c r="F426" s="45">
        <f t="shared" si="72"/>
        <v>53.17890067557687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4344775.13</v>
      </c>
      <c r="E428" s="81">
        <f t="shared" si="108"/>
        <v>7419440.0300000003</v>
      </c>
      <c r="F428" s="61">
        <f t="shared" si="72"/>
        <v>170.76695129213741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4290.24</v>
      </c>
      <c r="E430" s="60">
        <f>E431+E466+E479+E491+E522</f>
        <v>167465.82999999999</v>
      </c>
      <c r="F430" s="45">
        <f t="shared" ref="F430:F651" si="109">IF(D430&lt;&gt;0,IF(E430/D430&gt;=100,"&gt;&gt;100",E430/D430*100),"-")</f>
        <v>3903.4140281196387</v>
      </c>
    </row>
    <row r="431" spans="1:6" ht="24" x14ac:dyDescent="0.2">
      <c r="A431" s="63">
        <v>81</v>
      </c>
      <c r="B431" s="182" t="s">
        <v>822</v>
      </c>
      <c r="C431" s="247" t="s">
        <v>823</v>
      </c>
      <c r="D431" s="60">
        <f t="shared" ref="D431:E431" si="110">D432+D437+D440+D444+D445+D452+D457+D465</f>
        <v>4290.24</v>
      </c>
      <c r="E431" s="60">
        <f t="shared" si="110"/>
        <v>1800</v>
      </c>
      <c r="F431" s="45">
        <f t="shared" si="109"/>
        <v>41.955694786305664</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4290.24</v>
      </c>
      <c r="E440" s="60">
        <f t="shared" si="113"/>
        <v>1800</v>
      </c>
      <c r="F440" s="45">
        <f t="shared" si="109"/>
        <v>41.955694786305664</v>
      </c>
    </row>
    <row r="441" spans="1:6" ht="12.75" customHeight="1" x14ac:dyDescent="0.2">
      <c r="A441" s="63">
        <v>8132</v>
      </c>
      <c r="B441" s="64" t="s">
        <v>842</v>
      </c>
      <c r="C441" s="247" t="s">
        <v>843</v>
      </c>
      <c r="D441" s="194">
        <v>4290.24</v>
      </c>
      <c r="E441" s="194">
        <v>1800</v>
      </c>
      <c r="F441" s="45">
        <f t="shared" si="109"/>
        <v>41.955694786305664</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165665.82999999999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165665.82999999999</v>
      </c>
      <c r="F502" s="45" t="str">
        <f t="shared" si="109"/>
        <v>-</v>
      </c>
    </row>
    <row r="503" spans="1:6" ht="12.75" customHeight="1" x14ac:dyDescent="0.2">
      <c r="A503" s="63">
        <v>8443</v>
      </c>
      <c r="B503" s="64" t="s">
        <v>966</v>
      </c>
      <c r="C503" s="247" t="s">
        <v>967</v>
      </c>
      <c r="D503" s="194">
        <v>0</v>
      </c>
      <c r="E503" s="194">
        <v>165665.82999999999</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859376.3</v>
      </c>
      <c r="E535" s="60">
        <f>E536+E571+E584+E597+E629</f>
        <v>1035312.11</v>
      </c>
      <c r="F535" s="45">
        <f t="shared" si="109"/>
        <v>120.47249964887325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859376.3</v>
      </c>
      <c r="E597" s="60">
        <f t="shared" si="152"/>
        <v>1035312.11</v>
      </c>
      <c r="F597" s="45">
        <f t="shared" si="109"/>
        <v>120.47249964887325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858170.3</v>
      </c>
      <c r="E609" s="60">
        <f t="shared" si="156"/>
        <v>1034106.11</v>
      </c>
      <c r="F609" s="45">
        <f t="shared" si="109"/>
        <v>120.50126996937553</v>
      </c>
    </row>
    <row r="610" spans="1:6" ht="24" x14ac:dyDescent="0.2">
      <c r="A610" s="63">
        <v>5443</v>
      </c>
      <c r="B610" s="64" t="s">
        <v>1170</v>
      </c>
      <c r="C610" s="247" t="s">
        <v>1171</v>
      </c>
      <c r="D610" s="194">
        <v>858170.3</v>
      </c>
      <c r="E610" s="194">
        <v>1034106.11</v>
      </c>
      <c r="F610" s="45">
        <f t="shared" si="109"/>
        <v>120.50126996937553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1206</v>
      </c>
      <c r="E621" s="60">
        <f t="shared" si="158"/>
        <v>1206</v>
      </c>
      <c r="F621" s="45">
        <f t="shared" si="109"/>
        <v>100</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1206</v>
      </c>
      <c r="E625" s="194">
        <v>1206</v>
      </c>
      <c r="F625" s="45">
        <f t="shared" si="109"/>
        <v>100</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855086.06</v>
      </c>
      <c r="E640" s="60">
        <f>IF(E535-E430&gt;=0,E535-E430,0)</f>
        <v>867846.28</v>
      </c>
      <c r="F640" s="45">
        <f t="shared" si="109"/>
        <v>101.49227318709886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62757.919999999998</v>
      </c>
      <c r="E642" s="194">
        <v>86904.36</v>
      </c>
      <c r="F642" s="45">
        <f t="shared" si="109"/>
        <v>138.47552627620544</v>
      </c>
    </row>
    <row r="643" spans="1:6" ht="12.75" customHeight="1" x14ac:dyDescent="0.2">
      <c r="A643" s="63" t="s">
        <v>582</v>
      </c>
      <c r="B643" s="64" t="s">
        <v>1236</v>
      </c>
      <c r="C643" s="247" t="s">
        <v>1237</v>
      </c>
      <c r="D643" s="60">
        <f>D422+D430</f>
        <v>84590343.839999989</v>
      </c>
      <c r="E643" s="60">
        <f>E422+E430</f>
        <v>84960552.280000001</v>
      </c>
      <c r="F643" s="45">
        <f t="shared" si="109"/>
        <v>100.43764858161619</v>
      </c>
    </row>
    <row r="644" spans="1:6" ht="12.75" customHeight="1" x14ac:dyDescent="0.2">
      <c r="A644" s="63" t="s">
        <v>582</v>
      </c>
      <c r="B644" s="64" t="s">
        <v>1238</v>
      </c>
      <c r="C644" s="247" t="s">
        <v>1239</v>
      </c>
      <c r="D644" s="60">
        <f>D423+D535</f>
        <v>84765832.319999978</v>
      </c>
      <c r="E644" s="60">
        <f>E423+E535</f>
        <v>90661467.360000014</v>
      </c>
      <c r="F644" s="45">
        <f t="shared" si="109"/>
        <v>106.95520220664312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175488.47999998927</v>
      </c>
      <c r="E646" s="60">
        <f t="shared" si="164"/>
        <v>5700915.0800000131</v>
      </c>
      <c r="F646" s="45">
        <f t="shared" si="109"/>
        <v>3248.5979022670667</v>
      </c>
    </row>
    <row r="647" spans="1:6" ht="24" x14ac:dyDescent="0.2">
      <c r="A647" s="251" t="s">
        <v>1244</v>
      </c>
      <c r="B647" s="64" t="s">
        <v>1245</v>
      </c>
      <c r="C647" s="252" t="s">
        <v>1244</v>
      </c>
      <c r="D647" s="60">
        <f>IF(D426-D427+D641-D642&gt;=0,D426-D427+D641-D642,0)</f>
        <v>327393.14999999985</v>
      </c>
      <c r="E647" s="60">
        <f>IF(E426-E427+E641-E642&gt;=0,E426-E427+E641-E642,0)</f>
        <v>120573.69000000028</v>
      </c>
      <c r="F647" s="45">
        <f t="shared" si="109"/>
        <v>36.828409513149658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151904.67000001058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5580341.3900000127</v>
      </c>
      <c r="F650" s="45" t="str">
        <f t="shared" si="109"/>
        <v>-</v>
      </c>
    </row>
    <row r="651" spans="1:6" ht="24" x14ac:dyDescent="0.2">
      <c r="A651" s="249" t="s">
        <v>1252</v>
      </c>
      <c r="B651" s="184" t="s">
        <v>1253</v>
      </c>
      <c r="C651" s="250" t="s">
        <v>1252</v>
      </c>
      <c r="D651" s="196">
        <v>2228084.19</v>
      </c>
      <c r="E651" s="196">
        <v>1546.39</v>
      </c>
      <c r="F651" s="61">
        <f t="shared" si="109"/>
        <v>6.940446895770129E-2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3410109.14</v>
      </c>
      <c r="E653" s="194">
        <v>5553908.7300000004</v>
      </c>
      <c r="F653" s="45">
        <f t="shared" ref="F653:F740" si="167">IF(D653&lt;&gt;0,IF(E653/D653&gt;=100,"&gt;&gt;100",E653/D653*100),"-")</f>
        <v>162.86601108608508</v>
      </c>
    </row>
    <row r="654" spans="1:6" ht="12.75" customHeight="1" x14ac:dyDescent="0.2">
      <c r="A654" s="63" t="s">
        <v>1257</v>
      </c>
      <c r="B654" s="64" t="s">
        <v>1258</v>
      </c>
      <c r="C654" s="247" t="s">
        <v>1257</v>
      </c>
      <c r="D654" s="194">
        <v>53229609.460000001</v>
      </c>
      <c r="E654" s="194">
        <v>60947300.859999999</v>
      </c>
      <c r="F654" s="45">
        <f t="shared" si="167"/>
        <v>114.49886910366973</v>
      </c>
    </row>
    <row r="655" spans="1:6" ht="12.75" customHeight="1" x14ac:dyDescent="0.2">
      <c r="A655" s="63" t="s">
        <v>1259</v>
      </c>
      <c r="B655" s="64" t="s">
        <v>1260</v>
      </c>
      <c r="C655" s="247" t="s">
        <v>1259</v>
      </c>
      <c r="D655" s="194">
        <v>51085809.869999997</v>
      </c>
      <c r="E655" s="194">
        <v>63854795.25</v>
      </c>
      <c r="F655" s="45">
        <f t="shared" si="167"/>
        <v>124.99517069905268</v>
      </c>
    </row>
    <row r="656" spans="1:6" ht="24" x14ac:dyDescent="0.2">
      <c r="A656" s="63">
        <v>11</v>
      </c>
      <c r="B656" s="64" t="s">
        <v>1261</v>
      </c>
      <c r="C656" s="247" t="s">
        <v>1262</v>
      </c>
      <c r="D656" s="60">
        <f t="shared" ref="D656:E656" si="168">+D653+D654-D655</f>
        <v>5553908.7300000042</v>
      </c>
      <c r="E656" s="60">
        <f t="shared" si="168"/>
        <v>2646414.3400000036</v>
      </c>
      <c r="F656" s="45">
        <f t="shared" si="167"/>
        <v>47.649582819125683</v>
      </c>
    </row>
    <row r="657" spans="1:6" ht="24" x14ac:dyDescent="0.2">
      <c r="A657" s="63" t="s">
        <v>582</v>
      </c>
      <c r="B657" s="64" t="s">
        <v>1263</v>
      </c>
      <c r="C657" s="247" t="s">
        <v>1264</v>
      </c>
      <c r="D657" s="253">
        <v>110</v>
      </c>
      <c r="E657" s="253">
        <v>112</v>
      </c>
      <c r="F657" s="45">
        <f t="shared" si="167"/>
        <v>101.81818181818181</v>
      </c>
    </row>
    <row r="658" spans="1:6" ht="24" x14ac:dyDescent="0.2">
      <c r="A658" s="63" t="s">
        <v>582</v>
      </c>
      <c r="B658" s="64" t="s">
        <v>1265</v>
      </c>
      <c r="C658" s="247" t="s">
        <v>1266</v>
      </c>
      <c r="D658" s="253">
        <v>1751</v>
      </c>
      <c r="E658" s="253">
        <v>1781</v>
      </c>
      <c r="F658" s="45">
        <f t="shared" si="167"/>
        <v>101.71330668189607</v>
      </c>
    </row>
    <row r="659" spans="1:6" ht="12.75" customHeight="1" x14ac:dyDescent="0.2">
      <c r="A659" s="63" t="s">
        <v>582</v>
      </c>
      <c r="B659" s="64" t="s">
        <v>1267</v>
      </c>
      <c r="C659" s="247" t="s">
        <v>1268</v>
      </c>
      <c r="D659" s="253">
        <v>110</v>
      </c>
      <c r="E659" s="253">
        <v>112</v>
      </c>
      <c r="F659" s="45">
        <f t="shared" si="167"/>
        <v>101.81818181818181</v>
      </c>
    </row>
    <row r="660" spans="1:6" ht="12.75" customHeight="1" x14ac:dyDescent="0.2">
      <c r="A660" s="63" t="s">
        <v>582</v>
      </c>
      <c r="B660" s="64" t="s">
        <v>1269</v>
      </c>
      <c r="C660" s="247" t="s">
        <v>1270</v>
      </c>
      <c r="D660" s="253">
        <v>1594</v>
      </c>
      <c r="E660" s="253">
        <v>1614</v>
      </c>
      <c r="F660" s="45">
        <f t="shared" si="167"/>
        <v>101.25470514429109</v>
      </c>
    </row>
    <row r="661" spans="1:6" ht="24" x14ac:dyDescent="0.2">
      <c r="A661" s="63" t="s">
        <v>1271</v>
      </c>
      <c r="B661" s="64" t="s">
        <v>1272</v>
      </c>
      <c r="C661" s="247" t="s">
        <v>1273</v>
      </c>
      <c r="D661" s="194">
        <v>1186704.27</v>
      </c>
      <c r="E661" s="194">
        <v>1332662.96</v>
      </c>
      <c r="F661" s="45">
        <f t="shared" si="167"/>
        <v>112.29949985770253</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11459.87</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441145.19</v>
      </c>
      <c r="E665" s="192">
        <v>472849.48</v>
      </c>
      <c r="F665" s="71">
        <f t="shared" si="167"/>
        <v>107.18681529770278</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4674943.5999999996</v>
      </c>
      <c r="E669" s="194">
        <v>3078698.35</v>
      </c>
      <c r="F669" s="45">
        <f t="shared" si="167"/>
        <v>65.855304650092478</v>
      </c>
    </row>
    <row r="670" spans="1:6" ht="12.75" customHeight="1" x14ac:dyDescent="0.2">
      <c r="A670" s="63">
        <v>63312</v>
      </c>
      <c r="B670" s="64" t="s">
        <v>1290</v>
      </c>
      <c r="C670" s="247" t="s">
        <v>1291</v>
      </c>
      <c r="D670" s="194">
        <v>33985.910000000003</v>
      </c>
      <c r="E670" s="194">
        <v>34658.980000000003</v>
      </c>
      <c r="F670" s="45">
        <f t="shared" si="167"/>
        <v>101.98043836401614</v>
      </c>
    </row>
    <row r="671" spans="1:6" ht="12.75" customHeight="1" x14ac:dyDescent="0.2">
      <c r="A671" s="63">
        <v>63313</v>
      </c>
      <c r="B671" s="64" t="s">
        <v>1292</v>
      </c>
      <c r="C671" s="247" t="s">
        <v>1293</v>
      </c>
      <c r="D671" s="194">
        <v>123983.66</v>
      </c>
      <c r="E671" s="194">
        <v>99983.69</v>
      </c>
      <c r="F671" s="45">
        <f t="shared" si="167"/>
        <v>80.642634682667051</v>
      </c>
    </row>
    <row r="672" spans="1:6" ht="12.75" customHeight="1" x14ac:dyDescent="0.2">
      <c r="A672" s="63">
        <v>63314</v>
      </c>
      <c r="B672" s="64" t="s">
        <v>1294</v>
      </c>
      <c r="C672" s="247" t="s">
        <v>1295</v>
      </c>
      <c r="D672" s="194">
        <v>246196.87</v>
      </c>
      <c r="E672" s="194">
        <v>429704.15</v>
      </c>
      <c r="F672" s="45">
        <f t="shared" si="167"/>
        <v>174.53680463118806</v>
      </c>
    </row>
    <row r="673" spans="1:6" ht="12.75" customHeight="1" x14ac:dyDescent="0.2">
      <c r="A673" s="63">
        <v>63321</v>
      </c>
      <c r="B673" s="64" t="s">
        <v>1296</v>
      </c>
      <c r="C673" s="247" t="s">
        <v>1297</v>
      </c>
      <c r="D673" s="194">
        <v>3716870.79</v>
      </c>
      <c r="E673" s="194">
        <v>223249.02</v>
      </c>
      <c r="F673" s="45">
        <f t="shared" si="167"/>
        <v>6.006370213369725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503807.33</v>
      </c>
      <c r="E676" s="194">
        <v>461111.68</v>
      </c>
      <c r="F676" s="45">
        <f t="shared" si="167"/>
        <v>91.52540118858532</v>
      </c>
    </row>
    <row r="677" spans="1:6" ht="12.75" customHeight="1" x14ac:dyDescent="0.2">
      <c r="A677" s="70">
        <v>63414</v>
      </c>
      <c r="B677" s="65" t="s">
        <v>1304</v>
      </c>
      <c r="C677" s="278" t="s">
        <v>1305</v>
      </c>
      <c r="D677" s="192">
        <v>144107.49</v>
      </c>
      <c r="E677" s="192">
        <v>23342.06</v>
      </c>
      <c r="F677" s="71">
        <f t="shared" si="167"/>
        <v>16.197673000896764</v>
      </c>
    </row>
    <row r="678" spans="1:6" ht="12.75" customHeight="1" x14ac:dyDescent="0.2">
      <c r="A678" s="70">
        <v>63415</v>
      </c>
      <c r="B678" s="65" t="s">
        <v>1306</v>
      </c>
      <c r="C678" s="278" t="s">
        <v>1307</v>
      </c>
      <c r="D678" s="192">
        <v>40168.080000000002</v>
      </c>
      <c r="E678" s="192">
        <v>53414.2</v>
      </c>
      <c r="F678" s="71">
        <f t="shared" si="167"/>
        <v>132.97673177308945</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248919.83</v>
      </c>
      <c r="E681" s="192">
        <v>155120</v>
      </c>
      <c r="F681" s="71">
        <f t="shared" si="167"/>
        <v>62.317252908295814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34684044.759999998</v>
      </c>
      <c r="E683" s="192">
        <v>37004861.740000002</v>
      </c>
      <c r="F683" s="71">
        <f t="shared" si="167"/>
        <v>106.69131007083847</v>
      </c>
    </row>
    <row r="684" spans="1:6" ht="24" x14ac:dyDescent="0.2">
      <c r="A684" s="70">
        <v>63613</v>
      </c>
      <c r="B684" s="182" t="s">
        <v>1318</v>
      </c>
      <c r="C684" s="278" t="s">
        <v>1319</v>
      </c>
      <c r="D684" s="192">
        <v>369814</v>
      </c>
      <c r="E684" s="192">
        <v>524877.06000000006</v>
      </c>
      <c r="F684" s="71">
        <f t="shared" si="167"/>
        <v>141.93001346622898</v>
      </c>
    </row>
    <row r="685" spans="1:6" ht="24" x14ac:dyDescent="0.2">
      <c r="A685" s="63">
        <v>63622</v>
      </c>
      <c r="B685" s="244" t="s">
        <v>1320</v>
      </c>
      <c r="C685" s="247" t="s">
        <v>1321</v>
      </c>
      <c r="D685" s="194">
        <v>236701.7</v>
      </c>
      <c r="E685" s="194">
        <v>228859.49</v>
      </c>
      <c r="F685" s="45">
        <f t="shared" si="167"/>
        <v>96.686880575847141</v>
      </c>
    </row>
    <row r="686" spans="1:6" ht="24" x14ac:dyDescent="0.2">
      <c r="A686" s="63">
        <v>63623</v>
      </c>
      <c r="B686" s="244" t="s">
        <v>1322</v>
      </c>
      <c r="C686" s="247" t="s">
        <v>1323</v>
      </c>
      <c r="D686" s="194">
        <v>57455.01</v>
      </c>
      <c r="E686" s="194">
        <v>59712.3</v>
      </c>
      <c r="F686" s="45">
        <f t="shared" si="167"/>
        <v>103.9287957655912</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1715975.14</v>
      </c>
      <c r="E702" s="192">
        <v>1107006.17</v>
      </c>
      <c r="F702" s="71">
        <f t="shared" si="167"/>
        <v>64.511783661388009</v>
      </c>
    </row>
    <row r="703" spans="1:6" ht="12.75" customHeight="1" x14ac:dyDescent="0.2">
      <c r="A703" s="70">
        <v>63812</v>
      </c>
      <c r="B703" s="182" t="s">
        <v>1341</v>
      </c>
      <c r="C703" s="278" t="s">
        <v>1342</v>
      </c>
      <c r="D703" s="192">
        <v>385841.5</v>
      </c>
      <c r="E703" s="192">
        <v>578676.9</v>
      </c>
      <c r="F703" s="71">
        <f t="shared" si="167"/>
        <v>149.97787951788496</v>
      </c>
    </row>
    <row r="704" spans="1:6" ht="24" x14ac:dyDescent="0.2">
      <c r="A704" s="70" t="s">
        <v>1343</v>
      </c>
      <c r="B704" s="182" t="s">
        <v>1344</v>
      </c>
      <c r="C704" s="278" t="s">
        <v>1343</v>
      </c>
      <c r="D704" s="192">
        <v>302900.88</v>
      </c>
      <c r="E704" s="192">
        <v>5495</v>
      </c>
      <c r="F704" s="71">
        <f t="shared" si="167"/>
        <v>1.8141248054479076</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3024549.5</v>
      </c>
      <c r="E706" s="192">
        <v>911396.09</v>
      </c>
      <c r="F706" s="71">
        <f t="shared" si="167"/>
        <v>30.133283981630981</v>
      </c>
    </row>
    <row r="707" spans="1:6" ht="12.75" customHeight="1" x14ac:dyDescent="0.2">
      <c r="A707" s="70">
        <v>63822</v>
      </c>
      <c r="B707" s="182" t="s">
        <v>1349</v>
      </c>
      <c r="C707" s="278" t="s">
        <v>1350</v>
      </c>
      <c r="D707" s="192">
        <v>408944.77</v>
      </c>
      <c r="E707" s="192">
        <v>0</v>
      </c>
      <c r="F707" s="71">
        <f t="shared" si="167"/>
        <v>0</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355528.07</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25</v>
      </c>
      <c r="E723" s="192">
        <v>0</v>
      </c>
      <c r="F723" s="71">
        <f t="shared" si="167"/>
        <v>0</v>
      </c>
    </row>
    <row r="724" spans="1:6" ht="12.75" customHeight="1" x14ac:dyDescent="0.2">
      <c r="A724" s="70">
        <v>65264</v>
      </c>
      <c r="B724" s="65" t="s">
        <v>1383</v>
      </c>
      <c r="C724" s="278" t="s">
        <v>1384</v>
      </c>
      <c r="D724" s="192">
        <v>1047783.62</v>
      </c>
      <c r="E724" s="192">
        <v>1153342.05</v>
      </c>
      <c r="F724" s="71">
        <f t="shared" si="167"/>
        <v>110.07444934098129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81757.06</v>
      </c>
      <c r="E726" s="192">
        <v>41000.79</v>
      </c>
      <c r="F726" s="71">
        <f t="shared" si="167"/>
        <v>50.149540602365107</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76992.52</v>
      </c>
      <c r="E732" s="192">
        <v>69634.7</v>
      </c>
      <c r="F732" s="71">
        <f t="shared" si="167"/>
        <v>90.443461260912102</v>
      </c>
    </row>
    <row r="733" spans="1:6" ht="12.75" customHeight="1" x14ac:dyDescent="0.2">
      <c r="A733" s="70">
        <v>31215</v>
      </c>
      <c r="B733" s="65" t="s">
        <v>1396</v>
      </c>
      <c r="C733" s="278" t="s">
        <v>1397</v>
      </c>
      <c r="D733" s="192">
        <v>55216.74</v>
      </c>
      <c r="E733" s="192">
        <v>67825.2</v>
      </c>
      <c r="F733" s="71">
        <f t="shared" si="167"/>
        <v>122.83448823671952</v>
      </c>
    </row>
    <row r="734" spans="1:6" ht="12.75" customHeight="1" x14ac:dyDescent="0.2">
      <c r="A734" s="70">
        <v>32121</v>
      </c>
      <c r="B734" s="65" t="s">
        <v>1398</v>
      </c>
      <c r="C734" s="278" t="s">
        <v>1399</v>
      </c>
      <c r="D734" s="192">
        <v>1149344.55</v>
      </c>
      <c r="E734" s="192">
        <v>1220975.52</v>
      </c>
      <c r="F734" s="71">
        <f t="shared" si="167"/>
        <v>106.2323321583593</v>
      </c>
    </row>
    <row r="735" spans="1:6" ht="12.75" customHeight="1" x14ac:dyDescent="0.2">
      <c r="A735" s="63" t="s">
        <v>1400</v>
      </c>
      <c r="B735" s="64" t="s">
        <v>1401</v>
      </c>
      <c r="C735" s="247" t="s">
        <v>1400</v>
      </c>
      <c r="D735" s="194">
        <v>1132.6199999999999</v>
      </c>
      <c r="E735" s="194">
        <v>1132.6300000000001</v>
      </c>
      <c r="F735" s="45">
        <f t="shared" si="167"/>
        <v>100.0008829086543</v>
      </c>
    </row>
    <row r="736" spans="1:6" ht="12.75" customHeight="1" x14ac:dyDescent="0.2">
      <c r="A736" s="63" t="s">
        <v>1402</v>
      </c>
      <c r="B736" s="64" t="s">
        <v>1403</v>
      </c>
      <c r="C736" s="247" t="s">
        <v>1402</v>
      </c>
      <c r="D736" s="194">
        <v>62251.74</v>
      </c>
      <c r="E736" s="194">
        <v>74385.81</v>
      </c>
      <c r="F736" s="45">
        <f t="shared" si="167"/>
        <v>119.49193709284272</v>
      </c>
    </row>
    <row r="737" spans="1:6" ht="12.75" customHeight="1" x14ac:dyDescent="0.2">
      <c r="A737" s="63" t="s">
        <v>1404</v>
      </c>
      <c r="B737" s="64" t="s">
        <v>1405</v>
      </c>
      <c r="C737" s="247" t="s">
        <v>1404</v>
      </c>
      <c r="D737" s="194">
        <v>12386.5</v>
      </c>
      <c r="E737" s="194">
        <v>6733.87</v>
      </c>
      <c r="F737" s="45">
        <f t="shared" si="167"/>
        <v>54.364590481572684</v>
      </c>
    </row>
    <row r="738" spans="1:6" ht="12.75" customHeight="1" x14ac:dyDescent="0.2">
      <c r="A738" s="63" t="s">
        <v>1406</v>
      </c>
      <c r="B738" s="64" t="s">
        <v>1407</v>
      </c>
      <c r="C738" s="247" t="s">
        <v>1406</v>
      </c>
      <c r="D738" s="194">
        <v>459142.15</v>
      </c>
      <c r="E738" s="194">
        <v>781363.08</v>
      </c>
      <c r="F738" s="45">
        <f t="shared" si="167"/>
        <v>170.17890428922721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57287.06</v>
      </c>
      <c r="E740" s="192">
        <v>4263.79</v>
      </c>
      <c r="F740" s="71">
        <f t="shared" si="167"/>
        <v>7.4428500956411447</v>
      </c>
    </row>
    <row r="741" spans="1:6" ht="12.75" customHeight="1" x14ac:dyDescent="0.2">
      <c r="A741" s="70">
        <v>32911</v>
      </c>
      <c r="B741" s="65" t="s">
        <v>1412</v>
      </c>
      <c r="C741" s="278" t="s">
        <v>1413</v>
      </c>
      <c r="D741" s="192">
        <v>84324.4</v>
      </c>
      <c r="E741" s="192">
        <v>87496.73</v>
      </c>
      <c r="F741" s="71">
        <f t="shared" ref="F741:F1006" si="169">IF(D741&lt;&gt;0,IF(E741/D741&gt;=100,"&gt;&gt;100",E741/D741*100),"-")</f>
        <v>103.76205463661763</v>
      </c>
    </row>
    <row r="742" spans="1:6" ht="12.75" customHeight="1" x14ac:dyDescent="0.2">
      <c r="A742" s="70" t="s">
        <v>1414</v>
      </c>
      <c r="B742" s="65" t="s">
        <v>1415</v>
      </c>
      <c r="C742" s="278" t="s">
        <v>1414</v>
      </c>
      <c r="D742" s="192">
        <v>56562.68</v>
      </c>
      <c r="E742" s="192">
        <v>58482.239999999998</v>
      </c>
      <c r="F742" s="71">
        <f t="shared" si="169"/>
        <v>103.39368643777134</v>
      </c>
    </row>
    <row r="743" spans="1:6" ht="12.75" customHeight="1" x14ac:dyDescent="0.2">
      <c r="A743" s="70" t="s">
        <v>1416</v>
      </c>
      <c r="B743" s="65" t="s">
        <v>1417</v>
      </c>
      <c r="C743" s="277" t="s">
        <v>1416</v>
      </c>
      <c r="D743" s="192">
        <v>150</v>
      </c>
      <c r="E743" s="192">
        <v>1125</v>
      </c>
      <c r="F743" s="71">
        <f t="shared" ref="F743:F744" si="170">IF(D743&lt;&gt;0,IF(E743/D743&gt;=100,"&gt;&gt;100",E743/D743*100),"-")</f>
        <v>750</v>
      </c>
    </row>
    <row r="744" spans="1:6" ht="12.75" customHeight="1" x14ac:dyDescent="0.2">
      <c r="A744" s="70" t="s">
        <v>1418</v>
      </c>
      <c r="B744" s="65" t="s">
        <v>1419</v>
      </c>
      <c r="C744" s="277" t="s">
        <v>1418</v>
      </c>
      <c r="D744" s="192">
        <v>43617.75</v>
      </c>
      <c r="E744" s="192">
        <v>59367.47</v>
      </c>
      <c r="F744" s="71">
        <f t="shared" si="170"/>
        <v>136.10851087000134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193666.37</v>
      </c>
      <c r="E760" s="194">
        <v>142488.79999999999</v>
      </c>
      <c r="F760" s="45">
        <f t="shared" si="169"/>
        <v>73.574363995153107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2.65</v>
      </c>
      <c r="E776" s="192">
        <v>47.03</v>
      </c>
      <c r="F776" s="71">
        <f t="shared" si="169"/>
        <v>1774.7169811320755</v>
      </c>
    </row>
    <row r="777" spans="1:6" ht="12.75" customHeight="1" x14ac:dyDescent="0.2">
      <c r="A777" s="70">
        <v>35231</v>
      </c>
      <c r="B777" s="65" t="s">
        <v>1484</v>
      </c>
      <c r="C777" s="278" t="s">
        <v>1485</v>
      </c>
      <c r="D777" s="192">
        <v>213726.1</v>
      </c>
      <c r="E777" s="192">
        <v>357677.34</v>
      </c>
      <c r="F777" s="71">
        <f t="shared" si="169"/>
        <v>167.35314030434282</v>
      </c>
    </row>
    <row r="778" spans="1:6" ht="12.75" customHeight="1" x14ac:dyDescent="0.2">
      <c r="A778" s="70">
        <v>35232</v>
      </c>
      <c r="B778" s="65" t="s">
        <v>1486</v>
      </c>
      <c r="C778" s="278" t="s">
        <v>1487</v>
      </c>
      <c r="D778" s="192">
        <v>312626.59000000003</v>
      </c>
      <c r="E778" s="192">
        <v>409539.25</v>
      </c>
      <c r="F778" s="71">
        <f t="shared" si="169"/>
        <v>130.99949367710533</v>
      </c>
    </row>
    <row r="779" spans="1:6" ht="12.75" customHeight="1" x14ac:dyDescent="0.2">
      <c r="A779" s="70">
        <v>36313</v>
      </c>
      <c r="B779" s="65" t="s">
        <v>1488</v>
      </c>
      <c r="C779" s="278" t="s">
        <v>1489</v>
      </c>
      <c r="D779" s="192">
        <v>33353.49</v>
      </c>
      <c r="E779" s="192">
        <v>2226.91</v>
      </c>
      <c r="F779" s="71">
        <f t="shared" si="169"/>
        <v>6.6766926039823717</v>
      </c>
    </row>
    <row r="780" spans="1:6" ht="12.75" customHeight="1" x14ac:dyDescent="0.2">
      <c r="A780" s="70">
        <v>36314</v>
      </c>
      <c r="B780" s="65" t="s">
        <v>1490</v>
      </c>
      <c r="C780" s="278" t="s">
        <v>1491</v>
      </c>
      <c r="D780" s="192">
        <v>3484.04</v>
      </c>
      <c r="E780" s="192">
        <v>10452.120000000001</v>
      </c>
      <c r="F780" s="71">
        <f t="shared" si="169"/>
        <v>300.00000000000006</v>
      </c>
    </row>
    <row r="781" spans="1:6" ht="12.75" customHeight="1" x14ac:dyDescent="0.2">
      <c r="A781" s="70">
        <v>36315</v>
      </c>
      <c r="B781" s="65" t="s">
        <v>1492</v>
      </c>
      <c r="C781" s="278" t="s">
        <v>1493</v>
      </c>
      <c r="D781" s="192">
        <v>108778.99</v>
      </c>
      <c r="E781" s="192">
        <v>154632.16</v>
      </c>
      <c r="F781" s="71">
        <f t="shared" si="169"/>
        <v>142.15259766614858</v>
      </c>
    </row>
    <row r="782" spans="1:6" ht="12.75" customHeight="1" x14ac:dyDescent="0.2">
      <c r="A782" s="70">
        <v>36316</v>
      </c>
      <c r="B782" s="65" t="s">
        <v>1494</v>
      </c>
      <c r="C782" s="278" t="s">
        <v>1495</v>
      </c>
      <c r="D782" s="192">
        <v>0</v>
      </c>
      <c r="E782" s="192">
        <v>57587.08</v>
      </c>
      <c r="F782" s="71" t="str">
        <f t="shared" si="169"/>
        <v>-</v>
      </c>
    </row>
    <row r="783" spans="1:6" ht="12.75" customHeight="1" x14ac:dyDescent="0.2">
      <c r="A783" s="70">
        <v>36317</v>
      </c>
      <c r="B783" s="65" t="s">
        <v>1496</v>
      </c>
      <c r="C783" s="278" t="s">
        <v>1497</v>
      </c>
      <c r="D783" s="192">
        <v>15930.6</v>
      </c>
      <c r="E783" s="192">
        <v>0</v>
      </c>
      <c r="F783" s="71">
        <f t="shared" si="169"/>
        <v>0</v>
      </c>
    </row>
    <row r="784" spans="1:6" ht="12.75" customHeight="1" x14ac:dyDescent="0.2">
      <c r="A784" s="70">
        <v>36318</v>
      </c>
      <c r="B784" s="65" t="s">
        <v>1498</v>
      </c>
      <c r="C784" s="278" t="s">
        <v>1499</v>
      </c>
      <c r="D784" s="192">
        <v>10000</v>
      </c>
      <c r="E784" s="192">
        <v>1000</v>
      </c>
      <c r="F784" s="71">
        <f t="shared" si="169"/>
        <v>10</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330000</v>
      </c>
      <c r="E789" s="192">
        <v>250000</v>
      </c>
      <c r="F789" s="71">
        <f t="shared" si="169"/>
        <v>75.757575757575751</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369876.52</v>
      </c>
      <c r="E818" s="192">
        <v>586221.51</v>
      </c>
      <c r="F818" s="71">
        <f t="shared" si="169"/>
        <v>158.49113915097934</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140574.81</v>
      </c>
      <c r="E832" s="192">
        <v>0</v>
      </c>
      <c r="F832" s="71">
        <f t="shared" si="169"/>
        <v>0</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150768.17000000001</v>
      </c>
      <c r="E846" s="194">
        <v>179066.99</v>
      </c>
      <c r="F846" s="45">
        <f t="shared" si="169"/>
        <v>118.76975756885552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189864.57</v>
      </c>
      <c r="E850" s="194">
        <v>189317.41</v>
      </c>
      <c r="F850" s="45">
        <f t="shared" si="169"/>
        <v>99.711815637851757</v>
      </c>
    </row>
    <row r="851" spans="1:6" ht="12.75" customHeight="1" x14ac:dyDescent="0.2">
      <c r="A851" s="63">
        <v>37221</v>
      </c>
      <c r="B851" s="64" t="s">
        <v>1631</v>
      </c>
      <c r="C851" s="247" t="s">
        <v>1632</v>
      </c>
      <c r="D851" s="194">
        <v>2278755.9500000002</v>
      </c>
      <c r="E851" s="194">
        <v>2507910.35</v>
      </c>
      <c r="F851" s="45">
        <f t="shared" si="169"/>
        <v>110.05611855890052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379778.5</v>
      </c>
      <c r="E855" s="194">
        <v>376879.33</v>
      </c>
      <c r="F855" s="45">
        <f t="shared" si="169"/>
        <v>99.236615553539764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4290.24</v>
      </c>
      <c r="E874" s="194">
        <v>1800</v>
      </c>
      <c r="F874" s="45">
        <f t="shared" si="169"/>
        <v>41.955694786305664</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165665.82999999999</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858170.3</v>
      </c>
      <c r="E981" s="192">
        <v>1034106.11</v>
      </c>
      <c r="F981" s="71">
        <f t="shared" si="169"/>
        <v>120.50126996937553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1206</v>
      </c>
      <c r="E1002" s="192">
        <v>1206</v>
      </c>
      <c r="F1002" s="71">
        <f t="shared" si="169"/>
        <v>100</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L188" sqref="L1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124087468.69999999</v>
      </c>
      <c r="E6" s="180">
        <f t="shared" si="0"/>
        <v>132138042.83999999</v>
      </c>
      <c r="F6" s="181">
        <f t="shared" ref="F6:F298" si="1">IF(D6&gt;0,IF(E6/D6&gt;=100,"&gt;&gt;100",E6/D6*100),"-")</f>
        <v>106.48782203742384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109906421.19999999</v>
      </c>
      <c r="E7" s="79">
        <f t="shared" si="2"/>
        <v>120140052.83999999</v>
      </c>
      <c r="F7" s="71">
        <f t="shared" si="1"/>
        <v>109.31122270042582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8817802.4500000011</v>
      </c>
      <c r="E8" s="79">
        <f>E9+E10-E11</f>
        <v>9300103.3100000005</v>
      </c>
      <c r="F8" s="71">
        <f t="shared" si="1"/>
        <v>105.46962650541121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7353695.79</v>
      </c>
      <c r="E9" s="192">
        <v>7818168.96</v>
      </c>
      <c r="F9" s="71">
        <f t="shared" si="1"/>
        <v>106.31618689790811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1650806.76</v>
      </c>
      <c r="E10" s="192">
        <v>1712627.18</v>
      </c>
      <c r="F10" s="71">
        <f t="shared" si="1"/>
        <v>103.74486108840503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186700.1</v>
      </c>
      <c r="E11" s="192">
        <v>230692.83</v>
      </c>
      <c r="F11" s="71">
        <f t="shared" si="1"/>
        <v>123.5633135708015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88134822.829999983</v>
      </c>
      <c r="E12" s="79">
        <f t="shared" si="3"/>
        <v>101805616.94999999</v>
      </c>
      <c r="F12" s="71">
        <f t="shared" si="1"/>
        <v>115.51122891160637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80250909.719999999</v>
      </c>
      <c r="E13" s="79">
        <f t="shared" si="4"/>
        <v>94643673.439999998</v>
      </c>
      <c r="F13" s="71">
        <f t="shared" si="1"/>
        <v>117.93470475315131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954807.89</v>
      </c>
      <c r="E14" s="192">
        <v>954807.89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80520759.890000001</v>
      </c>
      <c r="E15" s="192">
        <v>92387014.120000005</v>
      </c>
      <c r="F15" s="71">
        <f t="shared" si="1"/>
        <v>114.73688803509876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258384.21</v>
      </c>
      <c r="E16" s="192">
        <v>258384.21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24683223.34</v>
      </c>
      <c r="E17" s="192">
        <v>29991158.390000001</v>
      </c>
      <c r="F17" s="71">
        <f t="shared" si="1"/>
        <v>121.50422162002769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26166265.609999999</v>
      </c>
      <c r="E18" s="192">
        <v>28947691.170000002</v>
      </c>
      <c r="F18" s="71">
        <f t="shared" si="1"/>
        <v>110.62981474489435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5073742.8500000015</v>
      </c>
      <c r="E19" s="79">
        <f t="shared" si="5"/>
        <v>4414450.66</v>
      </c>
      <c r="F19" s="71">
        <f t="shared" si="1"/>
        <v>87.005802038232957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7669961.3300000001</v>
      </c>
      <c r="E20" s="192">
        <v>7866902.5499999998</v>
      </c>
      <c r="F20" s="71">
        <f t="shared" si="1"/>
        <v>102.56769508380299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364910.32</v>
      </c>
      <c r="E21" s="192">
        <v>425946.08</v>
      </c>
      <c r="F21" s="71">
        <f t="shared" si="1"/>
        <v>116.72623564058151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649587.65</v>
      </c>
      <c r="E22" s="192">
        <v>693251.06</v>
      </c>
      <c r="F22" s="71">
        <f t="shared" si="1"/>
        <v>106.72171184288987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4122421.91</v>
      </c>
      <c r="E23" s="192">
        <v>4630486.16</v>
      </c>
      <c r="F23" s="71">
        <f t="shared" si="1"/>
        <v>112.32441174367813</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861337.52</v>
      </c>
      <c r="E24" s="192">
        <v>855241.91</v>
      </c>
      <c r="F24" s="71">
        <f t="shared" si="1"/>
        <v>99.292308780418622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542109.99</v>
      </c>
      <c r="E25" s="192">
        <v>554976.30000000005</v>
      </c>
      <c r="F25" s="71">
        <f t="shared" si="1"/>
        <v>102.37337629583251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6070933.7000000002</v>
      </c>
      <c r="E26" s="192">
        <v>6199173.7300000004</v>
      </c>
      <c r="F26" s="71">
        <f t="shared" si="1"/>
        <v>102.11236090422138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15207519.57</v>
      </c>
      <c r="E28" s="192">
        <v>16811527.129999999</v>
      </c>
      <c r="F28" s="71">
        <f t="shared" si="1"/>
        <v>110.54746339543917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1394630.65</v>
      </c>
      <c r="E29" s="79">
        <f t="shared" si="6"/>
        <v>1472710.1599999997</v>
      </c>
      <c r="F29" s="71">
        <f t="shared" si="1"/>
        <v>105.59857981036053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3486211.41</v>
      </c>
      <c r="E30" s="192">
        <v>3878291.01</v>
      </c>
      <c r="F30" s="71">
        <f t="shared" si="1"/>
        <v>111.24658128521241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17036.63</v>
      </c>
      <c r="E32" s="192">
        <v>17036.63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2108617.39</v>
      </c>
      <c r="E34" s="192">
        <v>2422617.48</v>
      </c>
      <c r="F34" s="71">
        <f t="shared" si="1"/>
        <v>114.8912785927465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1129644.8199999998</v>
      </c>
      <c r="E35" s="79">
        <f t="shared" si="7"/>
        <v>1105198.2900000003</v>
      </c>
      <c r="F35" s="71">
        <f t="shared" si="1"/>
        <v>97.83591005179845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1747962.8799999999</v>
      </c>
      <c r="E36" s="192">
        <v>1907135.65</v>
      </c>
      <c r="F36" s="71">
        <f t="shared" si="1"/>
        <v>109.1061870833321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291949.76</v>
      </c>
      <c r="E37" s="192">
        <v>291949.76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663.61</v>
      </c>
      <c r="E39" s="192">
        <v>676.91</v>
      </c>
      <c r="F39" s="71">
        <f t="shared" si="1"/>
        <v>102.00418920751646</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910931.43</v>
      </c>
      <c r="E40" s="192">
        <v>1094564.03</v>
      </c>
      <c r="F40" s="71">
        <f t="shared" si="1"/>
        <v>120.15877309228422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343.47</v>
      </c>
      <c r="E41" s="79">
        <f t="shared" si="8"/>
        <v>207.87999999999988</v>
      </c>
      <c r="F41" s="71">
        <f t="shared" si="1"/>
        <v>60.523480944478372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2136.27</v>
      </c>
      <c r="E42" s="192">
        <v>2136.27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1792.8</v>
      </c>
      <c r="E44" s="192">
        <v>1928.39</v>
      </c>
      <c r="F44" s="71">
        <f t="shared" si="1"/>
        <v>107.56302989736726</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285551.32000000007</v>
      </c>
      <c r="E45" s="79">
        <f t="shared" si="9"/>
        <v>169376.52000000002</v>
      </c>
      <c r="F45" s="71">
        <f t="shared" si="1"/>
        <v>59.315614440164374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119763.52</v>
      </c>
      <c r="E47" s="192">
        <v>169772.56</v>
      </c>
      <c r="F47" s="71">
        <f t="shared" si="1"/>
        <v>141.75648811925367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22270.880000000001</v>
      </c>
      <c r="E48" s="192">
        <v>22270.880000000001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665088.80000000005</v>
      </c>
      <c r="E49" s="192">
        <v>665088.80000000005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521571.88</v>
      </c>
      <c r="E50" s="192">
        <v>687755.72</v>
      </c>
      <c r="F50" s="71">
        <f t="shared" si="1"/>
        <v>131.86211649293668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6873.33</v>
      </c>
      <c r="E51" s="192">
        <v>6873.33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1156811.93</v>
      </c>
      <c r="E54" s="192">
        <v>1228340.42</v>
      </c>
      <c r="F54" s="71">
        <f t="shared" si="1"/>
        <v>106.18324276790609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1156811.93</v>
      </c>
      <c r="E55" s="192">
        <v>1228340.42</v>
      </c>
      <c r="F55" s="71">
        <f t="shared" si="1"/>
        <v>106.18324276790609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11863461.550000001</v>
      </c>
      <c r="E56" s="79">
        <f t="shared" si="11"/>
        <v>8320309.0800000001</v>
      </c>
      <c r="F56" s="71">
        <f t="shared" si="1"/>
        <v>70.13390691184901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6276404.0199999996</v>
      </c>
      <c r="E57" s="192">
        <v>8012666.6299999999</v>
      </c>
      <c r="F57" s="71">
        <f t="shared" si="1"/>
        <v>127.66333404394194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307642.45</v>
      </c>
      <c r="E58" s="192">
        <v>307642.45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5279415.08</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1083461.0399999998</v>
      </c>
      <c r="E63" s="79">
        <f>SUM(E64:E68)</f>
        <v>707150.16999999993</v>
      </c>
      <c r="F63" s="71">
        <f>IF(D63&gt;0,IF(E63/D63&gt;=100,"&gt;&gt;100",E63/D63*100),"-")</f>
        <v>65.267706349644101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905522.6</v>
      </c>
      <c r="E64" s="192">
        <v>307850.74</v>
      </c>
      <c r="F64" s="71">
        <f t="shared" si="1"/>
        <v>33.997024480670056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165312.99</v>
      </c>
      <c r="E67" s="192">
        <v>269803.43</v>
      </c>
      <c r="F67" s="71">
        <f t="shared" si="1"/>
        <v>163.20764024654082</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12625.45</v>
      </c>
      <c r="E68" s="192">
        <v>129496</v>
      </c>
      <c r="F68" s="71">
        <f t="shared" si="1"/>
        <v>1025.6743324000333</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14181047.5</v>
      </c>
      <c r="E69" s="79">
        <f>E70+E82+E88+E119+E135+E147+E165+E171</f>
        <v>11997990</v>
      </c>
      <c r="F69" s="71">
        <f t="shared" si="1"/>
        <v>84.605809267615811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5553908.7300000004</v>
      </c>
      <c r="E70" s="79">
        <f t="shared" si="12"/>
        <v>2646414.3400000003</v>
      </c>
      <c r="F70" s="71">
        <f t="shared" si="1"/>
        <v>47.649582819125655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5551476.25</v>
      </c>
      <c r="E71" s="79">
        <f t="shared" si="13"/>
        <v>2643805.62</v>
      </c>
      <c r="F71" s="71">
        <f t="shared" si="1"/>
        <v>47.623469883348598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5543033.5499999998</v>
      </c>
      <c r="E73" s="192">
        <v>2643805.62</v>
      </c>
      <c r="F73" s="71">
        <f t="shared" si="1"/>
        <v>47.696006097599756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8442.7000000000007</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145.5</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145.5</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2286.98</v>
      </c>
      <c r="E80" s="192">
        <v>2608.7199999999998</v>
      </c>
      <c r="F80" s="71">
        <f t="shared" si="1"/>
        <v>114.06833465968221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268623.73000000004</v>
      </c>
      <c r="E82" s="79">
        <f>SUM(E83:E85)-E86+E87</f>
        <v>274865.35000000003</v>
      </c>
      <c r="F82" s="71">
        <f t="shared" si="1"/>
        <v>102.32355495919887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4888.96</v>
      </c>
      <c r="E84" s="192">
        <v>3916.81</v>
      </c>
      <c r="F84" s="71">
        <f t="shared" si="1"/>
        <v>80.115402866867385</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36746.97</v>
      </c>
      <c r="E85" s="192">
        <v>34573.769999999997</v>
      </c>
      <c r="F85" s="71">
        <f t="shared" si="1"/>
        <v>94.08604301252592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343370.72</v>
      </c>
      <c r="E86" s="192">
        <v>343370.72</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570358.52</v>
      </c>
      <c r="E87" s="192">
        <v>579745.49</v>
      </c>
      <c r="F87" s="71">
        <f t="shared" si="1"/>
        <v>101.64580166173374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331030.83</v>
      </c>
      <c r="E88" s="79">
        <f t="shared" si="15"/>
        <v>329230.83</v>
      </c>
      <c r="F88" s="71">
        <f t="shared" si="1"/>
        <v>99.456243999992395</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331030.83</v>
      </c>
      <c r="E89" s="79">
        <f t="shared" si="16"/>
        <v>329230.83</v>
      </c>
      <c r="F89" s="71">
        <f t="shared" si="1"/>
        <v>99.456243999992395</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331030.83</v>
      </c>
      <c r="E91" s="192">
        <v>329230.83</v>
      </c>
      <c r="F91" s="71">
        <f t="shared" si="1"/>
        <v>99.456243999992395</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13470.38</v>
      </c>
      <c r="E119" s="79">
        <f t="shared" si="18"/>
        <v>13470.38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13470.38</v>
      </c>
      <c r="E120" s="79">
        <f t="shared" si="19"/>
        <v>13470.38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13470.38</v>
      </c>
      <c r="E124" s="192">
        <v>13470.38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1383720.48</v>
      </c>
      <c r="E135" s="79">
        <f t="shared" si="21"/>
        <v>1284896.28</v>
      </c>
      <c r="F135" s="71">
        <f t="shared" si="1"/>
        <v>92.858080701385589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1383720.48</v>
      </c>
      <c r="E136" s="79">
        <f t="shared" si="22"/>
        <v>1284896.28</v>
      </c>
      <c r="F136" s="71">
        <f t="shared" si="1"/>
        <v>92.858080701385589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13617.38</v>
      </c>
      <c r="E140" s="192">
        <v>13617.38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888054.6</v>
      </c>
      <c r="E141" s="192">
        <v>789230.4</v>
      </c>
      <c r="F141" s="71">
        <f t="shared" si="1"/>
        <v>88.871832880545867</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482048.5</v>
      </c>
      <c r="E142" s="192">
        <v>482048.5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4401245.83</v>
      </c>
      <c r="E147" s="79">
        <f t="shared" si="24"/>
        <v>7447158.4799999995</v>
      </c>
      <c r="F147" s="71">
        <f t="shared" si="1"/>
        <v>169.20569238005956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6045.64</v>
      </c>
      <c r="E148" s="192">
        <v>5711.72</v>
      </c>
      <c r="F148" s="71">
        <f t="shared" si="1"/>
        <v>94.476680715358512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1323373.1600000001</v>
      </c>
      <c r="E150" s="79">
        <f t="shared" si="25"/>
        <v>4056116.5</v>
      </c>
      <c r="F150" s="71">
        <f t="shared" si="1"/>
        <v>306.49831979364006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89583.37</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16194.78</v>
      </c>
      <c r="E152" s="192">
        <v>17356</v>
      </c>
      <c r="F152" s="71">
        <f t="shared" si="1"/>
        <v>107.17033513267855</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837215.21</v>
      </c>
      <c r="E153" s="192">
        <v>322146.5</v>
      </c>
      <c r="F153" s="71">
        <f t="shared" si="1"/>
        <v>38.478338204104055</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6075.39</v>
      </c>
      <c r="E154" s="192">
        <v>19752.14</v>
      </c>
      <c r="F154" s="71">
        <f t="shared" si="1"/>
        <v>325.11723527213888</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5157.6499999999996</v>
      </c>
      <c r="E155" s="192">
        <v>294.47000000000003</v>
      </c>
      <c r="F155" s="71">
        <f t="shared" si="1"/>
        <v>5.7093831493024929</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3897.87</v>
      </c>
      <c r="E156" s="192">
        <v>3156547.88</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454832.26</v>
      </c>
      <c r="E158" s="192">
        <v>450436.14</v>
      </c>
      <c r="F158" s="71">
        <f t="shared" si="1"/>
        <v>99.033463457495301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159297.32999999999</v>
      </c>
      <c r="E159" s="192">
        <v>201495.48</v>
      </c>
      <c r="F159" s="71">
        <f t="shared" si="1"/>
        <v>126.49018034388901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106517.9</v>
      </c>
      <c r="E160" s="192">
        <v>99845.62</v>
      </c>
      <c r="F160" s="71">
        <f t="shared" si="1"/>
        <v>93.736001179144537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269391.71000000002</v>
      </c>
      <c r="E161" s="192">
        <v>223655.51</v>
      </c>
      <c r="F161" s="71">
        <f t="shared" si="1"/>
        <v>83.022417430736823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2608749.4500000002</v>
      </c>
      <c r="E162" s="192">
        <v>2976159.03</v>
      </c>
      <c r="F162" s="71">
        <f t="shared" si="1"/>
        <v>114.08374345800053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42618.73</v>
      </c>
      <c r="E163" s="192">
        <v>23692.17</v>
      </c>
      <c r="F163" s="71">
        <f t="shared" si="1"/>
        <v>55.590980773007537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114748.09</v>
      </c>
      <c r="E164" s="192">
        <v>139517.54999999999</v>
      </c>
      <c r="F164" s="71">
        <f t="shared" si="1"/>
        <v>121.58594535211871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963.33</v>
      </c>
      <c r="E165" s="79">
        <f t="shared" si="26"/>
        <v>407.95</v>
      </c>
      <c r="F165" s="71">
        <f t="shared" si="1"/>
        <v>42.347897397568843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963.33</v>
      </c>
      <c r="E167" s="192">
        <v>407.95</v>
      </c>
      <c r="F167" s="71">
        <f t="shared" si="1"/>
        <v>42.347897397568843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2228084.19</v>
      </c>
      <c r="E171" s="79">
        <f t="shared" si="27"/>
        <v>1546.3899999999999</v>
      </c>
      <c r="F171" s="71">
        <f t="shared" si="1"/>
        <v>6.9404468957701276E-2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8776.16</v>
      </c>
      <c r="E172" s="192">
        <v>1546.32</v>
      </c>
      <c r="F172" s="71">
        <f t="shared" si="1"/>
        <v>17.619551147654555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7.0000000000000007E-2</v>
      </c>
      <c r="E173" s="192">
        <v>7.0000000000000007E-2</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2219307.96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124087468.70000002</v>
      </c>
      <c r="E176" s="79">
        <f>E177+E251</f>
        <v>132138042.84</v>
      </c>
      <c r="F176" s="71">
        <f t="shared" si="1"/>
        <v>106.48782203742383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12330040.729999999</v>
      </c>
      <c r="E177" s="79">
        <f>E178+E197+E203+E219+E247+E248</f>
        <v>12366933.430000002</v>
      </c>
      <c r="F177" s="71">
        <f t="shared" si="1"/>
        <v>100.29920987941459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5812363.6200000001</v>
      </c>
      <c r="E178" s="79">
        <f>SUM(E179:E181)+E185+E186+SUM(E194:E196)</f>
        <v>7235907.2400000002</v>
      </c>
      <c r="F178" s="71">
        <f t="shared" si="1"/>
        <v>124.49164768531809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3725343.85</v>
      </c>
      <c r="E179" s="192">
        <v>4792241.62</v>
      </c>
      <c r="F179" s="71">
        <f t="shared" si="1"/>
        <v>128.63890725147425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1207676.45</v>
      </c>
      <c r="E180" s="192">
        <v>1484752.49</v>
      </c>
      <c r="F180" s="71">
        <f t="shared" si="1"/>
        <v>122.94290329168878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6130.26</v>
      </c>
      <c r="E181" s="79">
        <f t="shared" si="28"/>
        <v>3174.75</v>
      </c>
      <c r="F181" s="71">
        <f t="shared" si="1"/>
        <v>51.78817864168893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854.14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5276.12</v>
      </c>
      <c r="E184" s="192">
        <v>3174.75</v>
      </c>
      <c r="F184" s="71">
        <f t="shared" si="1"/>
        <v>60.172058254929759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12653.53</v>
      </c>
      <c r="E185" s="192">
        <v>48717.61</v>
      </c>
      <c r="F185" s="71">
        <f t="shared" si="1"/>
        <v>385.01200850671705</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29052.42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1500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27552.42</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194750.1</v>
      </c>
      <c r="E194" s="192">
        <v>245931.78</v>
      </c>
      <c r="F194" s="71">
        <f t="shared" si="1"/>
        <v>126.28069510618994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665809.43000000005</v>
      </c>
      <c r="E196" s="192">
        <v>632036.56999999995</v>
      </c>
      <c r="F196" s="71">
        <f t="shared" si="1"/>
        <v>94.927548562957412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2071266.1400000001</v>
      </c>
      <c r="E197" s="79">
        <f>SUM(E198:E202)</f>
        <v>975426.05</v>
      </c>
      <c r="F197" s="71">
        <f t="shared" si="1"/>
        <v>47.093226271733478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5325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1841813.37</v>
      </c>
      <c r="E199" s="192">
        <v>973051.05</v>
      </c>
      <c r="F199" s="71">
        <f t="shared" ref="F199:F202" si="30">IF(D199&gt;0,IF(E199/D199&gt;=100,"&gt;&gt;100",E199/D199*100),"-")</f>
        <v>52.831142712358528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224127.77</v>
      </c>
      <c r="E202" s="192">
        <v>2375</v>
      </c>
      <c r="F202" s="71">
        <f t="shared" si="30"/>
        <v>1.0596634232339883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6962.62</v>
      </c>
      <c r="E203" s="79">
        <f t="shared" si="31"/>
        <v>6962.62</v>
      </c>
      <c r="F203" s="71">
        <f t="shared" si="1"/>
        <v>100</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6962.62</v>
      </c>
      <c r="E204" s="79">
        <f t="shared" si="32"/>
        <v>6962.62</v>
      </c>
      <c r="F204" s="71">
        <f t="shared" si="1"/>
        <v>100</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6962.62</v>
      </c>
      <c r="E210" s="192">
        <v>6962.62</v>
      </c>
      <c r="F210" s="71">
        <f t="shared" si="1"/>
        <v>100</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4370062.9800000004</v>
      </c>
      <c r="E219" s="79">
        <f t="shared" si="34"/>
        <v>3473737.08</v>
      </c>
      <c r="F219" s="71">
        <f t="shared" si="1"/>
        <v>79.489405436440634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4370062.9800000004</v>
      </c>
      <c r="E220" s="79">
        <f t="shared" si="35"/>
        <v>3473737.08</v>
      </c>
      <c r="F220" s="71">
        <f t="shared" si="1"/>
        <v>79.489405436440634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4339039.07</v>
      </c>
      <c r="E225" s="192">
        <v>3443919.17</v>
      </c>
      <c r="F225" s="71">
        <f t="shared" si="1"/>
        <v>79.370549894587597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31023.91</v>
      </c>
      <c r="E233" s="192">
        <v>29817.91</v>
      </c>
      <c r="F233" s="71">
        <f t="shared" si="1"/>
        <v>96.112675674987457</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69080.429999999993</v>
      </c>
      <c r="E247" s="192">
        <v>673728.98</v>
      </c>
      <c r="F247" s="71">
        <f>IF(D247&gt;0,IF(E247/D247&gt;=100,"&gt;&gt;100",E247/D247*100),"-")</f>
        <v>975.28197204331252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304.94</v>
      </c>
      <c r="E248" s="79">
        <f t="shared" si="37"/>
        <v>1171.46</v>
      </c>
      <c r="F248" s="71">
        <f t="shared" si="1"/>
        <v>384.16081852167639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304.94</v>
      </c>
      <c r="E250" s="192">
        <v>1171.46</v>
      </c>
      <c r="F250" s="71">
        <f t="shared" si="1"/>
        <v>384.16081852167639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111757427.97000001</v>
      </c>
      <c r="E251" s="79">
        <f>+E252+E255-E264+E274+E291</f>
        <v>119771109.41</v>
      </c>
      <c r="F251" s="71">
        <f t="shared" si="1"/>
        <v>107.17060296175676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107260748.17</v>
      </c>
      <c r="E252" s="79">
        <f>E253-E254</f>
        <v>117961063.19</v>
      </c>
      <c r="F252" s="71">
        <f t="shared" si="1"/>
        <v>109.9759839480523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112174673.12</v>
      </c>
      <c r="E253" s="192">
        <v>122004074.81</v>
      </c>
      <c r="F253" s="71">
        <f t="shared" si="1"/>
        <v>108.76258554324905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4913924.95</v>
      </c>
      <c r="E254" s="192">
        <v>4043011.62</v>
      </c>
      <c r="F254" s="71">
        <f t="shared" si="1"/>
        <v>82.27662532778406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151904.66999999899</v>
      </c>
      <c r="E255" s="79">
        <f>E256-E260</f>
        <v>-5580341.3899999997</v>
      </c>
      <c r="F255" s="71">
        <f t="shared" si="1"/>
        <v>-3673.5811940475805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7111059.3899999997</v>
      </c>
      <c r="E256" s="79">
        <f>SUM(E257:E259)</f>
        <v>56461.26</v>
      </c>
      <c r="F256" s="71">
        <f t="shared" si="1"/>
        <v>0.79399224367889876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7111059.3899999997</v>
      </c>
      <c r="E257" s="192">
        <v>56461.26</v>
      </c>
      <c r="F257" s="71">
        <f t="shared" si="1"/>
        <v>0.79399224367889876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6959154.7200000007</v>
      </c>
      <c r="E260" s="79">
        <f>SUM(E261:E263)</f>
        <v>5636802.6499999994</v>
      </c>
      <c r="F260" s="71">
        <f t="shared" si="1"/>
        <v>80.99838093555131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6041310.7400000002</v>
      </c>
      <c r="E262" s="192">
        <v>4674198.97</v>
      </c>
      <c r="F262" s="71">
        <f t="shared" si="1"/>
        <v>77.370609974616201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917843.98</v>
      </c>
      <c r="E263" s="192">
        <v>962603.68</v>
      </c>
      <c r="F263" s="71">
        <f t="shared" si="1"/>
        <v>104.87661312546823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29052.42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1500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27552.42</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4343812.2</v>
      </c>
      <c r="E274" s="79">
        <f>SUM(E275:E277)+SUM(E286:E290)</f>
        <v>7419032.4800000004</v>
      </c>
      <c r="F274" s="71">
        <f t="shared" si="1"/>
        <v>170.7954243509883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2244.7399999999998</v>
      </c>
      <c r="E275" s="192">
        <v>2135.06</v>
      </c>
      <c r="F275" s="71">
        <f t="shared" ref="F275:F290" si="39">IF(D275&gt;0,IF(E275/D275&gt;=100,"&gt;&gt;100",E275/D275*100),"-")</f>
        <v>95.113910742446791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1415283.85</v>
      </c>
      <c r="E277" s="79">
        <f>SUM(E278:E285)</f>
        <v>4070484.06</v>
      </c>
      <c r="F277" s="71">
        <f t="shared" si="39"/>
        <v>287.60902344784051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89583.37</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16194.78</v>
      </c>
      <c r="E279" s="192">
        <v>17356</v>
      </c>
      <c r="F279" s="71">
        <f t="shared" si="39"/>
        <v>107.17033513267855</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926009.57</v>
      </c>
      <c r="E280" s="192">
        <v>397688.25</v>
      </c>
      <c r="F280" s="71">
        <f t="shared" si="39"/>
        <v>42.94645140654432</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6075.39</v>
      </c>
      <c r="E281" s="192">
        <v>19752.14</v>
      </c>
      <c r="F281" s="71">
        <f t="shared" si="39"/>
        <v>325.11723527213888</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5157.6499999999996</v>
      </c>
      <c r="E282" s="192">
        <v>294.47000000000003</v>
      </c>
      <c r="F282" s="71">
        <f t="shared" si="39"/>
        <v>5.7093831493024929</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3897.87</v>
      </c>
      <c r="E283" s="192">
        <v>3092337.69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457948.59</v>
      </c>
      <c r="E285" s="192">
        <v>453472.14</v>
      </c>
      <c r="F285" s="71">
        <f t="shared" si="39"/>
        <v>99.022499446935726</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152314.89000000001</v>
      </c>
      <c r="E286" s="192">
        <v>194513.04</v>
      </c>
      <c r="F286" s="71">
        <f t="shared" si="39"/>
        <v>127.7045468108863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86668.45</v>
      </c>
      <c r="E287" s="192">
        <v>81012.02</v>
      </c>
      <c r="F287" s="71">
        <f t="shared" si="39"/>
        <v>93.473484295611627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138904.54999999999</v>
      </c>
      <c r="E288" s="192">
        <v>238911.46</v>
      </c>
      <c r="F288" s="71">
        <f t="shared" si="39"/>
        <v>171.99685683442337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2466826.4</v>
      </c>
      <c r="E289" s="192">
        <v>2784962.76</v>
      </c>
      <c r="F289" s="71">
        <f t="shared" si="39"/>
        <v>112.89658485899128</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81569.320000000007</v>
      </c>
      <c r="E290" s="192">
        <v>47014.080000000002</v>
      </c>
      <c r="F290" s="71">
        <f t="shared" si="39"/>
        <v>57.636964486157297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962.93</v>
      </c>
      <c r="E291" s="79">
        <f>SUM(E292:E295)</f>
        <v>407.55</v>
      </c>
      <c r="F291" s="71">
        <f t="shared" si="1"/>
        <v>42.323948781323672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962.93</v>
      </c>
      <c r="E293" s="192">
        <v>407.55</v>
      </c>
      <c r="F293" s="71">
        <f t="shared" ref="F293:F295" si="40">IF(D293&gt;0,IF(E293/D293&gt;=100,"&gt;&gt;100",E293/D293*100),"-")</f>
        <v>42.323948781323672</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28324105.300000001</v>
      </c>
      <c r="E297" s="79">
        <f t="shared" si="42"/>
        <v>84654461.760000005</v>
      </c>
      <c r="F297" s="71">
        <f t="shared" si="1"/>
        <v>298.87779636237974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28324105.300000001</v>
      </c>
      <c r="E298" s="193">
        <v>84654461.760000005</v>
      </c>
      <c r="F298" s="75">
        <f t="shared" si="1"/>
        <v>298.87779636237974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331030.83</v>
      </c>
      <c r="E300" s="192">
        <v>329230.83</v>
      </c>
      <c r="F300" s="71">
        <f t="shared" ref="F300:F365" si="43">IF(D300&gt;0,IF(E300/D300&gt;=100,"&gt;&gt;100",E300/D300*100),"-")</f>
        <v>99.456243999992395</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3044916.12</v>
      </c>
      <c r="E302" s="192">
        <v>3260740.36</v>
      </c>
      <c r="F302" s="71">
        <f t="shared" si="43"/>
        <v>107.08801922596145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1471077.8</v>
      </c>
      <c r="E303" s="192">
        <v>4325935.67</v>
      </c>
      <c r="F303" s="71">
        <f t="shared" si="43"/>
        <v>294.0657299022526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251094.47</v>
      </c>
      <c r="E304" s="192">
        <v>749954.91</v>
      </c>
      <c r="F304" s="71">
        <f t="shared" si="43"/>
        <v>298.67440330326673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963.33</v>
      </c>
      <c r="E305" s="192">
        <v>407.95</v>
      </c>
      <c r="F305" s="71">
        <f t="shared" si="43"/>
        <v>42.347897397568843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0.4</v>
      </c>
      <c r="E307" s="192">
        <v>0.4</v>
      </c>
      <c r="F307" s="71">
        <f t="shared" si="43"/>
        <v>100</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105095.03999999999</v>
      </c>
      <c r="E308" s="192">
        <v>147133.79999999999</v>
      </c>
      <c r="F308" s="71">
        <f t="shared" si="43"/>
        <v>140.00070793065021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69383.22</v>
      </c>
      <c r="E309" s="192">
        <v>51178.43</v>
      </c>
      <c r="F309" s="71">
        <f t="shared" si="43"/>
        <v>73.761970113234881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395880.26</v>
      </c>
      <c r="E311" s="192">
        <v>381259.05</v>
      </c>
      <c r="F311" s="71">
        <f t="shared" si="43"/>
        <v>96.306658483047372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174.21</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1713748.75</v>
      </c>
      <c r="E336" s="192">
        <v>973914.56</v>
      </c>
      <c r="F336" s="71">
        <f t="shared" si="43"/>
        <v>56.829483318368581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4098614.87</v>
      </c>
      <c r="E337" s="192">
        <v>6261992.6799999997</v>
      </c>
      <c r="F337" s="71">
        <f t="shared" si="43"/>
        <v>152.78314451633267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14639.36</v>
      </c>
      <c r="E338" s="192">
        <v>693354.03</v>
      </c>
      <c r="F338" s="71">
        <f t="shared" si="43"/>
        <v>4736.2318434685667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2056626.78</v>
      </c>
      <c r="E339" s="192">
        <v>282072.02</v>
      </c>
      <c r="F339" s="71">
        <f t="shared" si="43"/>
        <v>13.715275068041272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6962.62</v>
      </c>
      <c r="E341" s="192">
        <v>6962.62</v>
      </c>
      <c r="F341" s="71">
        <f t="shared" si="43"/>
        <v>100</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4370062.9800000004</v>
      </c>
      <c r="E343" s="192">
        <v>3473737.08</v>
      </c>
      <c r="F343" s="71">
        <f t="shared" si="43"/>
        <v>79.489405436440634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610480.16</v>
      </c>
      <c r="E344" s="192">
        <v>588703.94999999995</v>
      </c>
      <c r="F344" s="71">
        <f t="shared" si="43"/>
        <v>96.432937312819462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863.89</v>
      </c>
      <c r="E365" s="192">
        <v>1624.69</v>
      </c>
      <c r="F365" s="71">
        <f t="shared" si="43"/>
        <v>188.06676775978423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3602.63</v>
      </c>
      <c r="E366" s="192">
        <v>3602.63</v>
      </c>
      <c r="F366" s="71">
        <f t="shared" ref="F366:F397" si="44">IF(D366&gt;0,IF(E366/D366&gt;=100,"&gt;&gt;100",E366/D366*100),"-")</f>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16240</v>
      </c>
      <c r="E367" s="192">
        <v>10840</v>
      </c>
      <c r="F367" s="71">
        <f t="shared" si="44"/>
        <v>66.748768472906406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612.74</v>
      </c>
      <c r="E368" s="192">
        <v>522.14</v>
      </c>
      <c r="F368" s="71">
        <f t="shared" si="44"/>
        <v>85.213956980122077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532533.15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66193.98</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45134.93</v>
      </c>
      <c r="E379" s="192">
        <v>3059.01</v>
      </c>
      <c r="F379" s="71">
        <f t="shared" si="44"/>
        <v>6.7774781084184692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2626.24</v>
      </c>
      <c r="E380" s="192">
        <v>55353.38</v>
      </c>
      <c r="F380" s="71">
        <f t="shared" si="44"/>
        <v>2107.7045509930549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10717225.99</v>
      </c>
      <c r="E387" s="192">
        <v>10313035.699999999</v>
      </c>
      <c r="F387" s="71">
        <f t="shared" si="44"/>
        <v>96.228592264666787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84572.52</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16763239.369999999</v>
      </c>
      <c r="E391" s="288">
        <v>25217219.66</v>
      </c>
      <c r="F391" s="263">
        <f t="shared" si="44"/>
        <v>150.43166242158122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132638.67000000001</v>
      </c>
      <c r="E392" s="288">
        <v>75525.36</v>
      </c>
      <c r="F392" s="263">
        <f t="shared" si="44"/>
        <v>56.940679516765357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7936507.8300000001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187646.4</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40132969.289999999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711001.27</v>
      </c>
      <c r="E397" s="284">
        <v>706985</v>
      </c>
      <c r="F397" s="289">
        <f t="shared" si="44"/>
        <v>99.435124778328458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J81" sqref="J8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4640184.8900000006</v>
      </c>
      <c r="E5" s="58">
        <f t="shared" si="0"/>
        <v>5806323.1100000003</v>
      </c>
      <c r="F5" s="59">
        <f t="shared" ref="F5:F141" si="1">IF(D5&gt;0,IF(E5/D5&gt;=100,"&gt;&gt;100",E5/D5*100),"-")</f>
        <v>125.13128781814554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4442252.3600000003</v>
      </c>
      <c r="E6" s="60">
        <f t="shared" si="2"/>
        <v>5122198.13</v>
      </c>
      <c r="F6" s="45">
        <f t="shared" si="1"/>
        <v>115.30632919738039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4442252.3600000003</v>
      </c>
      <c r="E7" s="194">
        <v>5122198.13</v>
      </c>
      <c r="F7" s="45">
        <f t="shared" si="1"/>
        <v>115.30632919738039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129274.24000000001</v>
      </c>
      <c r="E13" s="60">
        <f t="shared" si="4"/>
        <v>95333.73</v>
      </c>
      <c r="F13" s="45">
        <f t="shared" si="1"/>
        <v>73.745341686015706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129274.24000000001</v>
      </c>
      <c r="E14" s="194">
        <v>95333.73</v>
      </c>
      <c r="F14" s="45">
        <f t="shared" si="1"/>
        <v>73.745341686015706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68658.289999999994</v>
      </c>
      <c r="E19" s="194">
        <v>588791.25</v>
      </c>
      <c r="F19" s="45">
        <f t="shared" si="1"/>
        <v>857.567600358238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133719.53</v>
      </c>
      <c r="E22" s="60">
        <f t="shared" si="5"/>
        <v>132864.62</v>
      </c>
      <c r="F22" s="45">
        <f t="shared" si="1"/>
        <v>99.360669305373719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133719.53</v>
      </c>
      <c r="E27" s="194">
        <v>132864.62</v>
      </c>
      <c r="F27" s="45">
        <f t="shared" si="1"/>
        <v>99.360669305373719</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271028.25</v>
      </c>
      <c r="E28" s="60">
        <f t="shared" si="6"/>
        <v>170986.79</v>
      </c>
      <c r="F28" s="45">
        <f t="shared" si="1"/>
        <v>63.088179922203679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204763.21</v>
      </c>
      <c r="E30" s="194">
        <v>153700</v>
      </c>
      <c r="F30" s="45">
        <f t="shared" si="1"/>
        <v>75.062312219074897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66265.039999999994</v>
      </c>
      <c r="E34" s="194">
        <v>17286.79</v>
      </c>
      <c r="F34" s="45">
        <f t="shared" si="1"/>
        <v>26.087345604861934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8501513.6500000004</v>
      </c>
      <c r="E35" s="60">
        <f t="shared" si="7"/>
        <v>5818464.8900000006</v>
      </c>
      <c r="F35" s="45">
        <f t="shared" si="1"/>
        <v>68.440340503364368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486123.80000000005</v>
      </c>
      <c r="E36" s="60">
        <f t="shared" si="8"/>
        <v>650358.03</v>
      </c>
      <c r="F36" s="45">
        <f t="shared" si="1"/>
        <v>133.78444544373264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165761.79</v>
      </c>
      <c r="E37" s="194">
        <v>226149.68</v>
      </c>
      <c r="F37" s="45">
        <f t="shared" si="1"/>
        <v>136.43052479102693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320362.01</v>
      </c>
      <c r="E38" s="194">
        <v>424208.35</v>
      </c>
      <c r="F38" s="45">
        <f t="shared" si="1"/>
        <v>132.41531041711218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811078.34000000008</v>
      </c>
      <c r="E39" s="60">
        <f t="shared" si="9"/>
        <v>1077181.2</v>
      </c>
      <c r="F39" s="45">
        <f t="shared" si="1"/>
        <v>132.80852747220447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761400.93</v>
      </c>
      <c r="E40" s="194">
        <v>1005133.19</v>
      </c>
      <c r="F40" s="45">
        <f t="shared" si="1"/>
        <v>132.01102735716384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49677.41</v>
      </c>
      <c r="E42" s="194">
        <v>72048.009999999995</v>
      </c>
      <c r="F42" s="45">
        <f t="shared" si="1"/>
        <v>145.03173575272942</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1552.16</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1552.16</v>
      </c>
      <c r="E45" s="194">
        <v>0</v>
      </c>
      <c r="F45" s="45">
        <f t="shared" si="1"/>
        <v>0</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2161146.11</v>
      </c>
      <c r="E54" s="60">
        <f t="shared" si="12"/>
        <v>2601777.14</v>
      </c>
      <c r="F54" s="45">
        <f t="shared" si="1"/>
        <v>120.38876631066839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2161146.11</v>
      </c>
      <c r="E55" s="194">
        <v>2601777.14</v>
      </c>
      <c r="F55" s="45">
        <f t="shared" si="1"/>
        <v>120.38876631066839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3025904.38</v>
      </c>
      <c r="E60" s="194">
        <v>1900.26</v>
      </c>
      <c r="F60" s="45">
        <f t="shared" si="1"/>
        <v>6.2799737247480378E-2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1075469.93</v>
      </c>
      <c r="E61" s="60">
        <f t="shared" si="13"/>
        <v>594037.52</v>
      </c>
      <c r="F61" s="45">
        <f t="shared" si="1"/>
        <v>55.235158457661392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836807.83</v>
      </c>
      <c r="E64" s="194">
        <v>347856.79</v>
      </c>
      <c r="F64" s="45">
        <f t="shared" si="1"/>
        <v>41.569495113352367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238662.1</v>
      </c>
      <c r="E65" s="194">
        <v>246180.73</v>
      </c>
      <c r="F65" s="45">
        <f t="shared" si="1"/>
        <v>103.15032424503094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940238.93</v>
      </c>
      <c r="E74" s="194">
        <v>893210.74</v>
      </c>
      <c r="F74" s="45">
        <f t="shared" si="1"/>
        <v>94.998272407206102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1039536.47</v>
      </c>
      <c r="E75" s="60">
        <f t="shared" si="15"/>
        <v>908629.8</v>
      </c>
      <c r="F75" s="45">
        <f t="shared" si="1"/>
        <v>87.40720756050051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65.349999999999994</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1017096.12</v>
      </c>
      <c r="E79" s="194">
        <v>877417.3</v>
      </c>
      <c r="F79" s="45">
        <f t="shared" si="1"/>
        <v>86.266900713376032</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22375</v>
      </c>
      <c r="E81" s="194">
        <v>31212.5</v>
      </c>
      <c r="F81" s="45">
        <f t="shared" si="1"/>
        <v>139.49720670391062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205243.53999999998</v>
      </c>
      <c r="E82" s="60">
        <f t="shared" si="16"/>
        <v>331930.03999999998</v>
      </c>
      <c r="F82" s="45">
        <f t="shared" si="1"/>
        <v>161.72496342637629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205237.58</v>
      </c>
      <c r="E84" s="194">
        <v>331930.03999999998</v>
      </c>
      <c r="F84" s="45">
        <f t="shared" si="1"/>
        <v>161.7296598410486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5.96</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23353900.170000002</v>
      </c>
      <c r="E89" s="60">
        <f t="shared" si="17"/>
        <v>25933676.300000001</v>
      </c>
      <c r="F89" s="45">
        <f t="shared" si="1"/>
        <v>111.04644668008787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19774170.27</v>
      </c>
      <c r="E94" s="60">
        <f t="shared" si="19"/>
        <v>22512516.129999999</v>
      </c>
      <c r="F94" s="45">
        <f t="shared" si="1"/>
        <v>113.84809487634699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19774170.27</v>
      </c>
      <c r="E95" s="194">
        <v>22512516.129999999</v>
      </c>
      <c r="F95" s="45">
        <f t="shared" si="1"/>
        <v>113.84809487634699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100000</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100000</v>
      </c>
      <c r="E100" s="194">
        <v>0</v>
      </c>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2405443.12</v>
      </c>
      <c r="E104" s="194">
        <v>2846844.66</v>
      </c>
      <c r="F104" s="45">
        <f t="shared" si="1"/>
        <v>118.35011338784017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1074286.78</v>
      </c>
      <c r="E106" s="194">
        <v>574315.51</v>
      </c>
      <c r="F106" s="45">
        <f t="shared" si="1"/>
        <v>53.460167312121257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913699.39999999991</v>
      </c>
      <c r="E107" s="60">
        <f t="shared" si="21"/>
        <v>1100635.54</v>
      </c>
      <c r="F107" s="45">
        <f t="shared" si="1"/>
        <v>120.45926045261714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282000</v>
      </c>
      <c r="E108" s="194">
        <v>319700</v>
      </c>
      <c r="F108" s="45">
        <f t="shared" si="1"/>
        <v>113.36879432624114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405238.17</v>
      </c>
      <c r="E109" s="194">
        <v>432141.79</v>
      </c>
      <c r="F109" s="45">
        <f t="shared" si="1"/>
        <v>106.63896493264689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226461.23</v>
      </c>
      <c r="E111" s="194">
        <v>348793.75</v>
      </c>
      <c r="F111" s="45">
        <f t="shared" si="1"/>
        <v>154.01918906825685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44494463.449999996</v>
      </c>
      <c r="E114" s="60">
        <f t="shared" si="22"/>
        <v>49065894.07</v>
      </c>
      <c r="F114" s="45">
        <f t="shared" si="1"/>
        <v>110.2741560759286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27971506.050000001</v>
      </c>
      <c r="E115" s="60">
        <f t="shared" si="23"/>
        <v>31191207.120000001</v>
      </c>
      <c r="F115" s="45">
        <f t="shared" si="1"/>
        <v>111.51064609908626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8551.8799999999992</v>
      </c>
      <c r="E116" s="194">
        <v>266.58999999999997</v>
      </c>
      <c r="F116" s="45">
        <f t="shared" si="1"/>
        <v>3.1173262487312732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27962954.170000002</v>
      </c>
      <c r="E117" s="194">
        <v>31190940.530000001</v>
      </c>
      <c r="F117" s="45">
        <f t="shared" si="1"/>
        <v>111.54379591074515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15448559.529999999</v>
      </c>
      <c r="E118" s="60">
        <f t="shared" si="24"/>
        <v>17201222.23</v>
      </c>
      <c r="F118" s="45">
        <f t="shared" si="1"/>
        <v>111.34515290306813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15448559.529999999</v>
      </c>
      <c r="E120" s="194">
        <v>17201222.23</v>
      </c>
      <c r="F120" s="45">
        <f t="shared" si="1"/>
        <v>111.34515290306813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188559.3</v>
      </c>
      <c r="E122" s="60">
        <f t="shared" si="25"/>
        <v>141360</v>
      </c>
      <c r="F122" s="45">
        <f t="shared" si="1"/>
        <v>74.968458198561422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188559.3</v>
      </c>
      <c r="E123" s="194">
        <v>141360</v>
      </c>
      <c r="F123" s="45">
        <f t="shared" si="1"/>
        <v>74.968458198561422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885838.57</v>
      </c>
      <c r="E126" s="194">
        <v>532104.72</v>
      </c>
      <c r="F126" s="45">
        <f t="shared" si="1"/>
        <v>60.067910567497641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353166.67</v>
      </c>
      <c r="E129" s="60">
        <f t="shared" si="26"/>
        <v>356750.09</v>
      </c>
      <c r="F129" s="45">
        <f t="shared" si="1"/>
        <v>101.0146540725375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353166.67</v>
      </c>
      <c r="E140" s="194">
        <v>356750.09</v>
      </c>
      <c r="F140" s="45">
        <f t="shared" si="1"/>
        <v>101.0146540725375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83906456.019999996</v>
      </c>
      <c r="E141" s="81">
        <f t="shared" si="28"/>
        <v>89626155.25</v>
      </c>
      <c r="F141" s="61">
        <f t="shared" si="1"/>
        <v>106.81675701883613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6" sqref="I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3964442.5500000003</v>
      </c>
      <c r="E5" s="82">
        <f t="shared" si="0"/>
        <v>10951817.689999999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2976039.5500000003</v>
      </c>
      <c r="E6" s="83">
        <f t="shared" si="1"/>
        <v>1536824.47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2976039.5500000003</v>
      </c>
      <c r="E7" s="83">
        <f t="shared" si="2"/>
        <v>1438000.27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248510.66</v>
      </c>
      <c r="E8" s="195">
        <v>142825.23000000001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2727528.89</v>
      </c>
      <c r="E9" s="195">
        <v>1295073.76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101.28</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98824.2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98824.2</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988403</v>
      </c>
      <c r="E22" s="83">
        <f t="shared" si="3"/>
        <v>9414993.2199999988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975838.6</v>
      </c>
      <c r="E23" s="83">
        <f t="shared" si="4"/>
        <v>9401391.5999999996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18030.32</v>
      </c>
      <c r="E24" s="195">
        <v>280640.36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957808.28</v>
      </c>
      <c r="E25" s="195">
        <v>9120751.2400000002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12564.4</v>
      </c>
      <c r="E30" s="83">
        <f>SUM(E31:E37)</f>
        <v>13601.62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12564.4</v>
      </c>
      <c r="E36" s="283">
        <v>13601.62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I106" sqref="I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12329735.789999999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88956303.25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482149.95</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83461903.269999996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56453317.390000001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19210431.149999999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234276.28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631087.87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1482067.66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3262357.51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1157070.8899999999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1031294.52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4148842.25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165665.82999999999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165665.82999999999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697741.95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88920277.069999993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359341.65</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82148534.279999986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55368844.369999997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19011238.710000001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237231.8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595023.79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1453015.24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3211296.21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1157070.8899999999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1114813.27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5250882.92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1061991.73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1061991.73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99526.49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12365761.969999999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1441393.7599999998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120431.39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75249.679999999993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24123.58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16872.13</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4186</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560003.93999999994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7501.34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7501.34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539519.15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392272.96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64394.43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43793.2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39058.559999999998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66.790000000000006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66.790000000000006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11643.7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11643.7</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86.94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86.94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1186.02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1186.02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683924.45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62.12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102.75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683759.58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77033.98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10924368.210000001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326252.15000000002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6435186.1799999997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284883.52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3480699.7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397346.66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33072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Brozović</cp:lastModifiedBy>
  <cp:lastPrinted>2026-02-18T08:11:25Z</cp:lastPrinted>
  <dcterms:created xsi:type="dcterms:W3CDTF">2022-04-01T05:14:30Z</dcterms:created>
  <dcterms:modified xsi:type="dcterms:W3CDTF">2026-02-19T06:24:47Z</dcterms:modified>
</cp:coreProperties>
</file>